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Archivos\Documentos\Documentos Polito\Tesis\03.Analysis\"/>
    </mc:Choice>
  </mc:AlternateContent>
  <xr:revisionPtr revIDLastSave="0" documentId="13_ncr:1_{D9BAD339-3FA7-4F8F-88E6-5736E66F0D9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Bottom-Top chords" sheetId="2" r:id="rId1"/>
    <sheet name="Stringers" sheetId="3" r:id="rId2"/>
    <sheet name="Intermediate cross beams" sheetId="4" r:id="rId3"/>
    <sheet name="End cross beams" sheetId="5" r:id="rId4"/>
    <sheet name="Original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5" l="1"/>
  <c r="Q41" i="5"/>
  <c r="Q40" i="5"/>
  <c r="Q39" i="5"/>
  <c r="Q26" i="5"/>
  <c r="Q25" i="5"/>
  <c r="Q24" i="5"/>
  <c r="Q23" i="5"/>
  <c r="Q42" i="4"/>
  <c r="Q41" i="4"/>
  <c r="Q40" i="4"/>
  <c r="Q39" i="4"/>
  <c r="Q26" i="4"/>
  <c r="Q25" i="4"/>
  <c r="Q24" i="4"/>
  <c r="Q23" i="4"/>
  <c r="Q42" i="3"/>
  <c r="Q41" i="3"/>
  <c r="Q40" i="3"/>
  <c r="Q39" i="3"/>
  <c r="Q26" i="3"/>
  <c r="Q25" i="3"/>
  <c r="Q24" i="3"/>
  <c r="Q23" i="3"/>
  <c r="Q42" i="2"/>
  <c r="Q41" i="2"/>
  <c r="Q40" i="2"/>
  <c r="Q39" i="2"/>
  <c r="Q26" i="2"/>
  <c r="Q25" i="2"/>
  <c r="Q24" i="2"/>
  <c r="Q23" i="2"/>
  <c r="O5" i="5"/>
  <c r="Q36" i="5" s="1"/>
  <c r="N5" i="5"/>
  <c r="O5" i="4"/>
  <c r="P5" i="4" s="1"/>
  <c r="N5" i="4"/>
  <c r="O5" i="3"/>
  <c r="P5" i="3" s="1"/>
  <c r="N5" i="3"/>
  <c r="P5" i="2"/>
  <c r="O5" i="2"/>
  <c r="N5" i="2"/>
  <c r="I88" i="6"/>
  <c r="H88" i="6"/>
  <c r="G88" i="6"/>
  <c r="F88" i="6"/>
  <c r="E88" i="6"/>
  <c r="I87" i="6"/>
  <c r="H87" i="6"/>
  <c r="E87" i="6"/>
  <c r="I86" i="6"/>
  <c r="H86" i="6"/>
  <c r="G86" i="6"/>
  <c r="F86" i="6"/>
  <c r="E86" i="6"/>
  <c r="C86" i="6"/>
  <c r="C87" i="6" s="1"/>
  <c r="C88" i="6" s="1"/>
  <c r="I85" i="6"/>
  <c r="H85" i="6"/>
  <c r="E85" i="6"/>
  <c r="I83" i="6"/>
  <c r="H83" i="6"/>
  <c r="G83" i="6"/>
  <c r="F83" i="6"/>
  <c r="E83" i="6"/>
  <c r="I82" i="6"/>
  <c r="H82" i="6"/>
  <c r="E82" i="6"/>
  <c r="I81" i="6"/>
  <c r="H81" i="6"/>
  <c r="G81" i="6"/>
  <c r="F81" i="6"/>
  <c r="E81" i="6"/>
  <c r="C81" i="6"/>
  <c r="C82" i="6" s="1"/>
  <c r="C83" i="6" s="1"/>
  <c r="I80" i="6"/>
  <c r="H80" i="6"/>
  <c r="E80" i="6"/>
  <c r="I77" i="6"/>
  <c r="H77" i="6"/>
  <c r="G77" i="6"/>
  <c r="F77" i="6"/>
  <c r="E77" i="6"/>
  <c r="I76" i="6"/>
  <c r="H76" i="6"/>
  <c r="G76" i="6"/>
  <c r="E76" i="6"/>
  <c r="I75" i="6"/>
  <c r="G75" i="6"/>
  <c r="F75" i="6"/>
  <c r="E75" i="6"/>
  <c r="C75" i="6"/>
  <c r="C76" i="6" s="1"/>
  <c r="C77" i="6" s="1"/>
  <c r="I74" i="6"/>
  <c r="G74" i="6"/>
  <c r="E74" i="6"/>
  <c r="I72" i="6"/>
  <c r="H72" i="6"/>
  <c r="G72" i="6"/>
  <c r="F72" i="6"/>
  <c r="E72" i="6"/>
  <c r="I71" i="6"/>
  <c r="H71" i="6"/>
  <c r="G71" i="6"/>
  <c r="E71" i="6"/>
  <c r="I70" i="6"/>
  <c r="G70" i="6"/>
  <c r="F70" i="6"/>
  <c r="E70" i="6"/>
  <c r="C70" i="6"/>
  <c r="C71" i="6" s="1"/>
  <c r="C72" i="6" s="1"/>
  <c r="I69" i="6"/>
  <c r="G69" i="6"/>
  <c r="E69" i="6"/>
  <c r="I66" i="6"/>
  <c r="H66" i="6"/>
  <c r="G66" i="6"/>
  <c r="F66" i="6"/>
  <c r="E66" i="6"/>
  <c r="I65" i="6"/>
  <c r="H65" i="6"/>
  <c r="F65" i="6"/>
  <c r="E65" i="6"/>
  <c r="I64" i="6"/>
  <c r="G64" i="6"/>
  <c r="F64" i="6"/>
  <c r="E64" i="6"/>
  <c r="C64" i="6"/>
  <c r="C65" i="6" s="1"/>
  <c r="C66" i="6" s="1"/>
  <c r="I63" i="6"/>
  <c r="F63" i="6"/>
  <c r="E63" i="6"/>
  <c r="I61" i="6"/>
  <c r="H61" i="6"/>
  <c r="G61" i="6"/>
  <c r="F61" i="6"/>
  <c r="E61" i="6"/>
  <c r="I60" i="6"/>
  <c r="H60" i="6"/>
  <c r="F60" i="6"/>
  <c r="E60" i="6"/>
  <c r="I59" i="6"/>
  <c r="G59" i="6"/>
  <c r="F59" i="6"/>
  <c r="E59" i="6"/>
  <c r="C59" i="6"/>
  <c r="C60" i="6" s="1"/>
  <c r="C61" i="6" s="1"/>
  <c r="D61" i="6" s="1"/>
  <c r="I58" i="6"/>
  <c r="F58" i="6"/>
  <c r="E58" i="6"/>
  <c r="H54" i="6"/>
  <c r="G54" i="6"/>
  <c r="F54" i="6"/>
  <c r="E54" i="6"/>
  <c r="H53" i="6"/>
  <c r="E53" i="6"/>
  <c r="R52" i="6"/>
  <c r="Q52" i="6"/>
  <c r="H52" i="6"/>
  <c r="G52" i="6"/>
  <c r="F52" i="6"/>
  <c r="E52" i="6"/>
  <c r="C52" i="6"/>
  <c r="C53" i="6" s="1"/>
  <c r="C54" i="6" s="1"/>
  <c r="R51" i="6"/>
  <c r="H51" i="6"/>
  <c r="E51" i="6"/>
  <c r="T50" i="6"/>
  <c r="Q50" i="6"/>
  <c r="P50" i="6"/>
  <c r="P51" i="6" s="1"/>
  <c r="P52" i="6" s="1"/>
  <c r="N50" i="6"/>
  <c r="N51" i="6" s="1"/>
  <c r="N52" i="6" s="1"/>
  <c r="H49" i="6"/>
  <c r="G49" i="6"/>
  <c r="F49" i="6"/>
  <c r="E49" i="6"/>
  <c r="H48" i="6"/>
  <c r="E48" i="6"/>
  <c r="T47" i="6"/>
  <c r="T52" i="6" s="1"/>
  <c r="S47" i="6"/>
  <c r="Q47" i="6"/>
  <c r="H47" i="6"/>
  <c r="G47" i="6"/>
  <c r="F47" i="6"/>
  <c r="E47" i="6"/>
  <c r="C47" i="6"/>
  <c r="C48" i="6" s="1"/>
  <c r="C49" i="6" s="1"/>
  <c r="T46" i="6"/>
  <c r="T51" i="6" s="1"/>
  <c r="S46" i="6"/>
  <c r="P46" i="6"/>
  <c r="P47" i="6" s="1"/>
  <c r="N46" i="6"/>
  <c r="N47" i="6" s="1"/>
  <c r="H46" i="6"/>
  <c r="E46" i="6"/>
  <c r="T45" i="6"/>
  <c r="Q45" i="6"/>
  <c r="P45" i="6"/>
  <c r="N45" i="6"/>
  <c r="T44" i="6"/>
  <c r="T49" i="6" s="1"/>
  <c r="H43" i="6"/>
  <c r="G43" i="6"/>
  <c r="F43" i="6"/>
  <c r="E43" i="6"/>
  <c r="T42" i="6"/>
  <c r="S42" i="6"/>
  <c r="R42" i="6"/>
  <c r="H42" i="6"/>
  <c r="G42" i="6"/>
  <c r="E42" i="6"/>
  <c r="C42" i="6"/>
  <c r="C43" i="6" s="1"/>
  <c r="T41" i="6"/>
  <c r="S41" i="6"/>
  <c r="N41" i="6"/>
  <c r="N42" i="6" s="1"/>
  <c r="O42" i="6" s="1"/>
  <c r="G41" i="6"/>
  <c r="F41" i="6"/>
  <c r="E41" i="6"/>
  <c r="C41" i="6"/>
  <c r="T40" i="6"/>
  <c r="R40" i="6"/>
  <c r="N40" i="6"/>
  <c r="G40" i="6"/>
  <c r="E40" i="6"/>
  <c r="T39" i="6"/>
  <c r="AD38" i="6"/>
  <c r="AC38" i="6"/>
  <c r="Y38" i="6"/>
  <c r="H38" i="6"/>
  <c r="G38" i="6"/>
  <c r="F38" i="6"/>
  <c r="E38" i="6"/>
  <c r="AD37" i="6"/>
  <c r="H37" i="6"/>
  <c r="G37" i="6"/>
  <c r="E37" i="6"/>
  <c r="R36" i="6"/>
  <c r="Q36" i="6"/>
  <c r="G36" i="6"/>
  <c r="F36" i="6"/>
  <c r="E36" i="6"/>
  <c r="C36" i="6"/>
  <c r="C37" i="6" s="1"/>
  <c r="C38" i="6" s="1"/>
  <c r="AC35" i="6"/>
  <c r="T35" i="6"/>
  <c r="R35" i="6"/>
  <c r="G35" i="6"/>
  <c r="E35" i="6"/>
  <c r="Q34" i="6"/>
  <c r="P34" i="6"/>
  <c r="P35" i="6" s="1"/>
  <c r="P36" i="6" s="1"/>
  <c r="N34" i="6"/>
  <c r="N35" i="6" s="1"/>
  <c r="N36" i="6" s="1"/>
  <c r="AC33" i="6"/>
  <c r="AB33" i="6"/>
  <c r="Y33" i="6"/>
  <c r="AB32" i="6"/>
  <c r="H32" i="6"/>
  <c r="G32" i="6"/>
  <c r="F32" i="6"/>
  <c r="E32" i="6"/>
  <c r="T31" i="6"/>
  <c r="T36" i="6" s="1"/>
  <c r="S31" i="6"/>
  <c r="Q31" i="6"/>
  <c r="H31" i="6"/>
  <c r="F31" i="6"/>
  <c r="E31" i="6"/>
  <c r="S30" i="6"/>
  <c r="G30" i="6"/>
  <c r="F30" i="6"/>
  <c r="E30" i="6"/>
  <c r="C30" i="6"/>
  <c r="C31" i="6" s="1"/>
  <c r="C32" i="6" s="1"/>
  <c r="AD29" i="6"/>
  <c r="AC29" i="6"/>
  <c r="Y29" i="6"/>
  <c r="T29" i="6"/>
  <c r="T34" i="6" s="1"/>
  <c r="Q29" i="6"/>
  <c r="P29" i="6"/>
  <c r="P30" i="6" s="1"/>
  <c r="P31" i="6" s="1"/>
  <c r="N29" i="6"/>
  <c r="N30" i="6" s="1"/>
  <c r="N31" i="6" s="1"/>
  <c r="F29" i="6"/>
  <c r="E29" i="6"/>
  <c r="AD28" i="6"/>
  <c r="T28" i="6"/>
  <c r="T33" i="6" s="1"/>
  <c r="H27" i="6"/>
  <c r="G27" i="6"/>
  <c r="F27" i="6"/>
  <c r="E27" i="6"/>
  <c r="AC26" i="6"/>
  <c r="X26" i="6"/>
  <c r="Z35" i="6" s="1"/>
  <c r="S26" i="6"/>
  <c r="R26" i="6"/>
  <c r="H26" i="6"/>
  <c r="F26" i="6"/>
  <c r="E26" i="6"/>
  <c r="S25" i="6"/>
  <c r="G25" i="6"/>
  <c r="F25" i="6"/>
  <c r="E25" i="6"/>
  <c r="D25" i="6"/>
  <c r="C25" i="6"/>
  <c r="C26" i="6" s="1"/>
  <c r="AC24" i="6"/>
  <c r="AB24" i="6"/>
  <c r="Y24" i="6"/>
  <c r="R24" i="6"/>
  <c r="N24" i="6"/>
  <c r="N25" i="6" s="1"/>
  <c r="N26" i="6" s="1"/>
  <c r="F24" i="6"/>
  <c r="E24" i="6"/>
  <c r="B24" i="6"/>
  <c r="B29" i="6" s="1"/>
  <c r="AN23" i="6"/>
  <c r="AK23" i="6"/>
  <c r="AI23" i="6"/>
  <c r="AB23" i="6"/>
  <c r="X23" i="6"/>
  <c r="Z32" i="6" s="1"/>
  <c r="M23" i="6"/>
  <c r="O41" i="6" s="1"/>
  <c r="AO20" i="6"/>
  <c r="AN20" i="6"/>
  <c r="AM20" i="6"/>
  <c r="AL20" i="6"/>
  <c r="AK20" i="6"/>
  <c r="AD20" i="6"/>
  <c r="AC20" i="6"/>
  <c r="AB20" i="6"/>
  <c r="AA20" i="6"/>
  <c r="Z20" i="6"/>
  <c r="S20" i="6"/>
  <c r="R20" i="6"/>
  <c r="Q20" i="6"/>
  <c r="P20" i="6"/>
  <c r="O20" i="6"/>
  <c r="I20" i="6"/>
  <c r="H20" i="6"/>
  <c r="G20" i="6"/>
  <c r="F20" i="6"/>
  <c r="E20" i="6"/>
  <c r="D20" i="6"/>
  <c r="AK19" i="6"/>
  <c r="Z19" i="6"/>
  <c r="O19" i="6"/>
  <c r="E19" i="6"/>
  <c r="D19" i="6"/>
  <c r="AA17" i="6"/>
  <c r="AL17" i="6" s="1"/>
  <c r="S17" i="6"/>
  <c r="AD17" i="6" s="1"/>
  <c r="AO17" i="6" s="1"/>
  <c r="P17" i="6"/>
  <c r="I17" i="6"/>
  <c r="T17" i="6" s="1"/>
  <c r="AE17" i="6" s="1"/>
  <c r="AP17" i="6" s="1"/>
  <c r="H17" i="6"/>
  <c r="G17" i="6"/>
  <c r="R17" i="6" s="1"/>
  <c r="AC17" i="6" s="1"/>
  <c r="AN17" i="6" s="1"/>
  <c r="F17" i="6"/>
  <c r="Q17" i="6" s="1"/>
  <c r="AB17" i="6" s="1"/>
  <c r="AM17" i="6" s="1"/>
  <c r="AE16" i="6"/>
  <c r="AP16" i="6" s="1"/>
  <c r="T16" i="6"/>
  <c r="R16" i="6"/>
  <c r="AC16" i="6" s="1"/>
  <c r="AN16" i="6" s="1"/>
  <c r="Q16" i="6"/>
  <c r="AB16" i="6" s="1"/>
  <c r="AM16" i="6" s="1"/>
  <c r="O16" i="6"/>
  <c r="Z16" i="6" s="1"/>
  <c r="AK16" i="6" s="1"/>
  <c r="I16" i="6"/>
  <c r="H16" i="6"/>
  <c r="S16" i="6" s="1"/>
  <c r="AD16" i="6" s="1"/>
  <c r="AO16" i="6" s="1"/>
  <c r="G16" i="6"/>
  <c r="F16" i="6"/>
  <c r="E16" i="6"/>
  <c r="P16" i="6" s="1"/>
  <c r="AA16" i="6" s="1"/>
  <c r="AL16" i="6" s="1"/>
  <c r="I88" i="5"/>
  <c r="H88" i="5"/>
  <c r="G88" i="5"/>
  <c r="F88" i="5"/>
  <c r="E88" i="5"/>
  <c r="C88" i="5"/>
  <c r="I87" i="5"/>
  <c r="H87" i="5"/>
  <c r="E87" i="5"/>
  <c r="C87" i="5"/>
  <c r="I86" i="5"/>
  <c r="H86" i="5"/>
  <c r="G86" i="5"/>
  <c r="E86" i="5"/>
  <c r="C86" i="5"/>
  <c r="I85" i="5"/>
  <c r="H85" i="5"/>
  <c r="E85" i="5"/>
  <c r="I83" i="5"/>
  <c r="H83" i="5"/>
  <c r="G83" i="5"/>
  <c r="E83" i="5"/>
  <c r="C83" i="5"/>
  <c r="I82" i="5"/>
  <c r="H82" i="5"/>
  <c r="E82" i="5"/>
  <c r="C82" i="5"/>
  <c r="I81" i="5"/>
  <c r="H81" i="5"/>
  <c r="G81" i="5"/>
  <c r="E81" i="5"/>
  <c r="C81" i="5"/>
  <c r="I80" i="5"/>
  <c r="H80" i="5"/>
  <c r="E80" i="5"/>
  <c r="I77" i="5"/>
  <c r="H77" i="5"/>
  <c r="G77" i="5"/>
  <c r="E77" i="5"/>
  <c r="I76" i="5"/>
  <c r="H76" i="5"/>
  <c r="G76" i="5"/>
  <c r="E76" i="5"/>
  <c r="I75" i="5"/>
  <c r="G75" i="5"/>
  <c r="E75" i="5"/>
  <c r="C75" i="5"/>
  <c r="C76" i="5" s="1"/>
  <c r="C77" i="5" s="1"/>
  <c r="I74" i="5"/>
  <c r="G74" i="5"/>
  <c r="E74" i="5"/>
  <c r="I72" i="5"/>
  <c r="H72" i="5"/>
  <c r="G72" i="5"/>
  <c r="E72" i="5"/>
  <c r="I71" i="5"/>
  <c r="H71" i="5"/>
  <c r="G71" i="5"/>
  <c r="E71" i="5"/>
  <c r="I70" i="5"/>
  <c r="G70" i="5"/>
  <c r="E70" i="5"/>
  <c r="C70" i="5"/>
  <c r="C71" i="5" s="1"/>
  <c r="C72" i="5" s="1"/>
  <c r="I69" i="5"/>
  <c r="G69" i="5"/>
  <c r="E69" i="5"/>
  <c r="I66" i="5"/>
  <c r="H66" i="5"/>
  <c r="G66" i="5"/>
  <c r="F66" i="5"/>
  <c r="E66" i="5"/>
  <c r="I65" i="5"/>
  <c r="H65" i="5"/>
  <c r="E65" i="5"/>
  <c r="I64" i="5"/>
  <c r="G64" i="5"/>
  <c r="F64" i="5"/>
  <c r="E64" i="5"/>
  <c r="C64" i="5"/>
  <c r="C65" i="5" s="1"/>
  <c r="C66" i="5" s="1"/>
  <c r="I63" i="5"/>
  <c r="E63" i="5"/>
  <c r="I61" i="5"/>
  <c r="H61" i="5"/>
  <c r="G61" i="5"/>
  <c r="F61" i="5"/>
  <c r="E61" i="5"/>
  <c r="I60" i="5"/>
  <c r="H60" i="5"/>
  <c r="E60" i="5"/>
  <c r="I59" i="5"/>
  <c r="G59" i="5"/>
  <c r="F59" i="5"/>
  <c r="E59" i="5"/>
  <c r="C59" i="5"/>
  <c r="C60" i="5" s="1"/>
  <c r="C61" i="5" s="1"/>
  <c r="I58" i="5"/>
  <c r="E58" i="5"/>
  <c r="D58" i="5"/>
  <c r="H54" i="5"/>
  <c r="G54" i="5"/>
  <c r="E54" i="5"/>
  <c r="H53" i="5"/>
  <c r="E53" i="5"/>
  <c r="T52" i="5"/>
  <c r="R52" i="5"/>
  <c r="Q52" i="5"/>
  <c r="H52" i="5"/>
  <c r="G52" i="5"/>
  <c r="E52" i="5"/>
  <c r="C52" i="5"/>
  <c r="C53" i="5" s="1"/>
  <c r="C54" i="5" s="1"/>
  <c r="T51" i="5"/>
  <c r="R51" i="5"/>
  <c r="H51" i="5"/>
  <c r="E51" i="5"/>
  <c r="P50" i="5"/>
  <c r="P51" i="5" s="1"/>
  <c r="P52" i="5" s="1"/>
  <c r="N50" i="5"/>
  <c r="N51" i="5" s="1"/>
  <c r="N52" i="5" s="1"/>
  <c r="H49" i="5"/>
  <c r="G49" i="5"/>
  <c r="E49" i="5"/>
  <c r="H48" i="5"/>
  <c r="E48" i="5"/>
  <c r="T47" i="5"/>
  <c r="S47" i="5"/>
  <c r="H47" i="5"/>
  <c r="G47" i="5"/>
  <c r="E47" i="5"/>
  <c r="C47" i="5"/>
  <c r="C48" i="5" s="1"/>
  <c r="C49" i="5" s="1"/>
  <c r="T46" i="5"/>
  <c r="S46" i="5"/>
  <c r="P46" i="5"/>
  <c r="P47" i="5" s="1"/>
  <c r="H46" i="5"/>
  <c r="E46" i="5"/>
  <c r="T45" i="5"/>
  <c r="T50" i="5" s="1"/>
  <c r="P45" i="5"/>
  <c r="N45" i="5"/>
  <c r="N46" i="5" s="1"/>
  <c r="N47" i="5" s="1"/>
  <c r="T44" i="5"/>
  <c r="T49" i="5" s="1"/>
  <c r="H43" i="5"/>
  <c r="G43" i="5"/>
  <c r="E43" i="5"/>
  <c r="T42" i="5"/>
  <c r="S42" i="5"/>
  <c r="R42" i="5"/>
  <c r="H42" i="5"/>
  <c r="G42" i="5"/>
  <c r="E42" i="5"/>
  <c r="T41" i="5"/>
  <c r="S41" i="5"/>
  <c r="G41" i="5"/>
  <c r="E41" i="5"/>
  <c r="C41" i="5"/>
  <c r="C42" i="5" s="1"/>
  <c r="C43" i="5" s="1"/>
  <c r="T40" i="5"/>
  <c r="R40" i="5"/>
  <c r="N40" i="5"/>
  <c r="N41" i="5" s="1"/>
  <c r="N42" i="5" s="1"/>
  <c r="O42" i="5" s="1"/>
  <c r="G40" i="5"/>
  <c r="E40" i="5"/>
  <c r="T39" i="5"/>
  <c r="AD38" i="5"/>
  <c r="AC38" i="5"/>
  <c r="Y38" i="5"/>
  <c r="H38" i="5"/>
  <c r="G38" i="5"/>
  <c r="E38" i="5"/>
  <c r="AD37" i="5"/>
  <c r="H37" i="5"/>
  <c r="G37" i="5"/>
  <c r="E37" i="5"/>
  <c r="R36" i="5"/>
  <c r="G36" i="5"/>
  <c r="E36" i="5"/>
  <c r="C36" i="5"/>
  <c r="C37" i="5" s="1"/>
  <c r="C38" i="5" s="1"/>
  <c r="AC35" i="5"/>
  <c r="T35" i="5"/>
  <c r="R35" i="5"/>
  <c r="G35" i="5"/>
  <c r="E35" i="5"/>
  <c r="T34" i="5"/>
  <c r="P34" i="5"/>
  <c r="P35" i="5" s="1"/>
  <c r="P36" i="5" s="1"/>
  <c r="N34" i="5"/>
  <c r="N35" i="5" s="1"/>
  <c r="N36" i="5" s="1"/>
  <c r="AC33" i="5"/>
  <c r="Y33" i="5"/>
  <c r="H32" i="5"/>
  <c r="G32" i="5"/>
  <c r="E32" i="5"/>
  <c r="T31" i="5"/>
  <c r="T36" i="5" s="1"/>
  <c r="S31" i="5"/>
  <c r="H31" i="5"/>
  <c r="E31" i="5"/>
  <c r="S30" i="5"/>
  <c r="N30" i="5"/>
  <c r="N31" i="5" s="1"/>
  <c r="G30" i="5"/>
  <c r="E30" i="5"/>
  <c r="C30" i="5"/>
  <c r="C31" i="5" s="1"/>
  <c r="C32" i="5" s="1"/>
  <c r="AD29" i="5"/>
  <c r="AC29" i="5"/>
  <c r="Y29" i="5"/>
  <c r="T29" i="5"/>
  <c r="Q29" i="5"/>
  <c r="P29" i="5"/>
  <c r="P30" i="5" s="1"/>
  <c r="P31" i="5" s="1"/>
  <c r="N29" i="5"/>
  <c r="F29" i="5"/>
  <c r="E29" i="5"/>
  <c r="AD28" i="5"/>
  <c r="T28" i="5"/>
  <c r="T33" i="5" s="1"/>
  <c r="M28" i="5"/>
  <c r="O46" i="5" s="1"/>
  <c r="H27" i="5"/>
  <c r="G27" i="5"/>
  <c r="F27" i="5"/>
  <c r="E27" i="5"/>
  <c r="AC26" i="5"/>
  <c r="X26" i="5"/>
  <c r="Z35" i="5" s="1"/>
  <c r="S26" i="5"/>
  <c r="R26" i="5"/>
  <c r="H26" i="5"/>
  <c r="E26" i="5"/>
  <c r="S25" i="5"/>
  <c r="G25" i="5"/>
  <c r="E25" i="5"/>
  <c r="D25" i="5"/>
  <c r="C25" i="5"/>
  <c r="C26" i="5" s="1"/>
  <c r="AC24" i="5"/>
  <c r="Z24" i="5"/>
  <c r="Y24" i="5"/>
  <c r="R24" i="5"/>
  <c r="N24" i="5"/>
  <c r="N25" i="5" s="1"/>
  <c r="N26" i="5" s="1"/>
  <c r="E24" i="5"/>
  <c r="B24" i="5"/>
  <c r="B29" i="5" s="1"/>
  <c r="AN23" i="5"/>
  <c r="AI23" i="5"/>
  <c r="AK20" i="5" s="1"/>
  <c r="Z23" i="5"/>
  <c r="X23" i="5"/>
  <c r="Z32" i="5" s="1"/>
  <c r="M23" i="5"/>
  <c r="O41" i="5" s="1"/>
  <c r="AO20" i="5"/>
  <c r="AN20" i="5"/>
  <c r="AM20" i="5"/>
  <c r="AL20" i="5"/>
  <c r="AD20" i="5"/>
  <c r="AC20" i="5"/>
  <c r="AB20" i="5"/>
  <c r="AA20" i="5"/>
  <c r="Z20" i="5"/>
  <c r="S20" i="5"/>
  <c r="R20" i="5"/>
  <c r="Q20" i="5"/>
  <c r="P20" i="5"/>
  <c r="O20" i="5"/>
  <c r="I20" i="5"/>
  <c r="H20" i="5"/>
  <c r="G20" i="5"/>
  <c r="F20" i="5"/>
  <c r="E20" i="5"/>
  <c r="D20" i="5"/>
  <c r="Z19" i="5"/>
  <c r="O19" i="5"/>
  <c r="E19" i="5"/>
  <c r="D19" i="5"/>
  <c r="AB17" i="5"/>
  <c r="AM17" i="5" s="1"/>
  <c r="AA17" i="5"/>
  <c r="AL17" i="5" s="1"/>
  <c r="Q17" i="5"/>
  <c r="P17" i="5"/>
  <c r="I17" i="5"/>
  <c r="T17" i="5" s="1"/>
  <c r="AE17" i="5" s="1"/>
  <c r="AP17" i="5" s="1"/>
  <c r="H17" i="5"/>
  <c r="S17" i="5" s="1"/>
  <c r="AD17" i="5" s="1"/>
  <c r="AO17" i="5" s="1"/>
  <c r="G17" i="5"/>
  <c r="R17" i="5" s="1"/>
  <c r="AC17" i="5" s="1"/>
  <c r="AN17" i="5" s="1"/>
  <c r="F17" i="5"/>
  <c r="S16" i="5"/>
  <c r="AD16" i="5" s="1"/>
  <c r="AO16" i="5" s="1"/>
  <c r="R16" i="5"/>
  <c r="AC16" i="5" s="1"/>
  <c r="AN16" i="5" s="1"/>
  <c r="O16" i="5"/>
  <c r="Z16" i="5" s="1"/>
  <c r="AK16" i="5" s="1"/>
  <c r="I16" i="5"/>
  <c r="T16" i="5" s="1"/>
  <c r="AE16" i="5" s="1"/>
  <c r="AP16" i="5" s="1"/>
  <c r="H16" i="5"/>
  <c r="G16" i="5"/>
  <c r="F16" i="5"/>
  <c r="Q16" i="5" s="1"/>
  <c r="AB16" i="5" s="1"/>
  <c r="AM16" i="5" s="1"/>
  <c r="E16" i="5"/>
  <c r="P16" i="5" s="1"/>
  <c r="AA16" i="5" s="1"/>
  <c r="AL16" i="5" s="1"/>
  <c r="I88" i="4"/>
  <c r="H88" i="4"/>
  <c r="G88" i="4"/>
  <c r="F88" i="4"/>
  <c r="E88" i="4"/>
  <c r="I87" i="4"/>
  <c r="H87" i="4"/>
  <c r="E87" i="4"/>
  <c r="I86" i="4"/>
  <c r="H86" i="4"/>
  <c r="G86" i="4"/>
  <c r="F86" i="4"/>
  <c r="E86" i="4"/>
  <c r="C86" i="4"/>
  <c r="C87" i="4" s="1"/>
  <c r="C88" i="4" s="1"/>
  <c r="I85" i="4"/>
  <c r="H85" i="4"/>
  <c r="E85" i="4"/>
  <c r="I83" i="4"/>
  <c r="H83" i="4"/>
  <c r="G83" i="4"/>
  <c r="E83" i="4"/>
  <c r="I82" i="4"/>
  <c r="H82" i="4"/>
  <c r="E82" i="4"/>
  <c r="I81" i="4"/>
  <c r="H81" i="4"/>
  <c r="G81" i="4"/>
  <c r="E81" i="4"/>
  <c r="C81" i="4"/>
  <c r="C82" i="4" s="1"/>
  <c r="C83" i="4" s="1"/>
  <c r="I80" i="4"/>
  <c r="H80" i="4"/>
  <c r="E80" i="4"/>
  <c r="I77" i="4"/>
  <c r="H77" i="4"/>
  <c r="G77" i="4"/>
  <c r="F77" i="4"/>
  <c r="E77" i="4"/>
  <c r="I76" i="4"/>
  <c r="H76" i="4"/>
  <c r="G76" i="4"/>
  <c r="E76" i="4"/>
  <c r="C76" i="4"/>
  <c r="C77" i="4" s="1"/>
  <c r="I75" i="4"/>
  <c r="G75" i="4"/>
  <c r="E75" i="4"/>
  <c r="C75" i="4"/>
  <c r="I74" i="4"/>
  <c r="G74" i="4"/>
  <c r="E74" i="4"/>
  <c r="I72" i="4"/>
  <c r="H72" i="4"/>
  <c r="G72" i="4"/>
  <c r="E72" i="4"/>
  <c r="I71" i="4"/>
  <c r="H71" i="4"/>
  <c r="G71" i="4"/>
  <c r="E71" i="4"/>
  <c r="C71" i="4"/>
  <c r="C72" i="4" s="1"/>
  <c r="I70" i="4"/>
  <c r="G70" i="4"/>
  <c r="F70" i="4"/>
  <c r="E70" i="4"/>
  <c r="C70" i="4"/>
  <c r="I69" i="4"/>
  <c r="G69" i="4"/>
  <c r="E69" i="4"/>
  <c r="I66" i="4"/>
  <c r="H66" i="4"/>
  <c r="G66" i="4"/>
  <c r="E66" i="4"/>
  <c r="I65" i="4"/>
  <c r="H65" i="4"/>
  <c r="E65" i="4"/>
  <c r="C65" i="4"/>
  <c r="C66" i="4" s="1"/>
  <c r="D66" i="4" s="1"/>
  <c r="I64" i="4"/>
  <c r="G64" i="4"/>
  <c r="E64" i="4"/>
  <c r="C64" i="4"/>
  <c r="I63" i="4"/>
  <c r="E63" i="4"/>
  <c r="I61" i="4"/>
  <c r="H61" i="4"/>
  <c r="G61" i="4"/>
  <c r="E61" i="4"/>
  <c r="I60" i="4"/>
  <c r="H60" i="4"/>
  <c r="E60" i="4"/>
  <c r="C60" i="4"/>
  <c r="C61" i="4" s="1"/>
  <c r="D61" i="4" s="1"/>
  <c r="I59" i="4"/>
  <c r="G59" i="4"/>
  <c r="E59" i="4"/>
  <c r="C59" i="4"/>
  <c r="I58" i="4"/>
  <c r="E58" i="4"/>
  <c r="H54" i="4"/>
  <c r="G54" i="4"/>
  <c r="E54" i="4"/>
  <c r="H53" i="4"/>
  <c r="E53" i="4"/>
  <c r="R52" i="4"/>
  <c r="Q52" i="4"/>
  <c r="P52" i="4"/>
  <c r="H52" i="4"/>
  <c r="G52" i="4"/>
  <c r="F52" i="4"/>
  <c r="E52" i="4"/>
  <c r="C52" i="4"/>
  <c r="C53" i="4" s="1"/>
  <c r="C54" i="4" s="1"/>
  <c r="R51" i="4"/>
  <c r="P51" i="4"/>
  <c r="H51" i="4"/>
  <c r="E51" i="4"/>
  <c r="T50" i="4"/>
  <c r="Q50" i="4"/>
  <c r="P50" i="4"/>
  <c r="N50" i="4"/>
  <c r="N51" i="4" s="1"/>
  <c r="N52" i="4" s="1"/>
  <c r="H49" i="4"/>
  <c r="G49" i="4"/>
  <c r="E49" i="4"/>
  <c r="H48" i="4"/>
  <c r="E48" i="4"/>
  <c r="T47" i="4"/>
  <c r="T52" i="4" s="1"/>
  <c r="S47" i="4"/>
  <c r="Q47" i="4"/>
  <c r="N47" i="4"/>
  <c r="H47" i="4"/>
  <c r="G47" i="4"/>
  <c r="F47" i="4"/>
  <c r="E47" i="4"/>
  <c r="C47" i="4"/>
  <c r="C48" i="4" s="1"/>
  <c r="C49" i="4" s="1"/>
  <c r="T46" i="4"/>
  <c r="T51" i="4" s="1"/>
  <c r="S46" i="4"/>
  <c r="P46" i="4"/>
  <c r="P47" i="4" s="1"/>
  <c r="N46" i="4"/>
  <c r="H46" i="4"/>
  <c r="E46" i="4"/>
  <c r="T45" i="4"/>
  <c r="Q45" i="4"/>
  <c r="P45" i="4"/>
  <c r="N45" i="4"/>
  <c r="T44" i="4"/>
  <c r="T49" i="4" s="1"/>
  <c r="H43" i="4"/>
  <c r="G43" i="4"/>
  <c r="F43" i="4"/>
  <c r="E43" i="4"/>
  <c r="T42" i="4"/>
  <c r="S42" i="4"/>
  <c r="R42" i="4"/>
  <c r="O42" i="4"/>
  <c r="N42" i="4"/>
  <c r="H42" i="4"/>
  <c r="G42" i="4"/>
  <c r="E42" i="4"/>
  <c r="C42" i="4"/>
  <c r="C43" i="4" s="1"/>
  <c r="T41" i="4"/>
  <c r="S41" i="4"/>
  <c r="N41" i="4"/>
  <c r="G41" i="4"/>
  <c r="E41" i="4"/>
  <c r="C41" i="4"/>
  <c r="T40" i="4"/>
  <c r="R40" i="4"/>
  <c r="N40" i="4"/>
  <c r="G40" i="4"/>
  <c r="E40" i="4"/>
  <c r="T39" i="4"/>
  <c r="AD38" i="4"/>
  <c r="AC38" i="4"/>
  <c r="Y38" i="4"/>
  <c r="H38" i="4"/>
  <c r="G38" i="4"/>
  <c r="F38" i="4"/>
  <c r="E38" i="4"/>
  <c r="AD37" i="4"/>
  <c r="H37" i="4"/>
  <c r="G37" i="4"/>
  <c r="E37" i="4"/>
  <c r="R36" i="4"/>
  <c r="Q36" i="4"/>
  <c r="G36" i="4"/>
  <c r="E36" i="4"/>
  <c r="C36" i="4"/>
  <c r="C37" i="4" s="1"/>
  <c r="C38" i="4" s="1"/>
  <c r="AC35" i="4"/>
  <c r="T35" i="4"/>
  <c r="R35" i="4"/>
  <c r="G35" i="4"/>
  <c r="E35" i="4"/>
  <c r="Q34" i="4"/>
  <c r="P34" i="4"/>
  <c r="P35" i="4" s="1"/>
  <c r="P36" i="4" s="1"/>
  <c r="N34" i="4"/>
  <c r="N35" i="4" s="1"/>
  <c r="N36" i="4" s="1"/>
  <c r="AC33" i="4"/>
  <c r="Y33" i="4"/>
  <c r="H32" i="4"/>
  <c r="G32" i="4"/>
  <c r="E32" i="4"/>
  <c r="T31" i="4"/>
  <c r="T36" i="4" s="1"/>
  <c r="S31" i="4"/>
  <c r="Q31" i="4"/>
  <c r="H31" i="4"/>
  <c r="F31" i="4"/>
  <c r="E31" i="4"/>
  <c r="S30" i="4"/>
  <c r="P30" i="4"/>
  <c r="P31" i="4" s="1"/>
  <c r="G30" i="4"/>
  <c r="E30" i="4"/>
  <c r="C30" i="4"/>
  <c r="C31" i="4" s="1"/>
  <c r="C32" i="4" s="1"/>
  <c r="AD29" i="4"/>
  <c r="AC29" i="4"/>
  <c r="Y29" i="4"/>
  <c r="T29" i="4"/>
  <c r="T34" i="4" s="1"/>
  <c r="Q29" i="4"/>
  <c r="P29" i="4"/>
  <c r="N29" i="4"/>
  <c r="N30" i="4" s="1"/>
  <c r="N31" i="4" s="1"/>
  <c r="E29" i="4"/>
  <c r="D29" i="4"/>
  <c r="B29" i="4"/>
  <c r="D64" i="4" s="1"/>
  <c r="AD28" i="4"/>
  <c r="T28" i="4"/>
  <c r="T33" i="4" s="1"/>
  <c r="H27" i="4"/>
  <c r="G27" i="4"/>
  <c r="E27" i="4"/>
  <c r="AC26" i="4"/>
  <c r="X26" i="4"/>
  <c r="Z35" i="4" s="1"/>
  <c r="S26" i="4"/>
  <c r="R26" i="4"/>
  <c r="H26" i="4"/>
  <c r="F26" i="4"/>
  <c r="E26" i="4"/>
  <c r="S25" i="4"/>
  <c r="G25" i="4"/>
  <c r="E25" i="4"/>
  <c r="D25" i="4"/>
  <c r="C25" i="4"/>
  <c r="C26" i="4" s="1"/>
  <c r="AC24" i="4"/>
  <c r="Y24" i="4"/>
  <c r="R24" i="4"/>
  <c r="N24" i="4"/>
  <c r="N25" i="4" s="1"/>
  <c r="N26" i="4" s="1"/>
  <c r="F24" i="4"/>
  <c r="E24" i="4"/>
  <c r="B24" i="4"/>
  <c r="D59" i="4" s="1"/>
  <c r="AN23" i="4"/>
  <c r="AK23" i="4"/>
  <c r="AI23" i="4"/>
  <c r="Z23" i="4"/>
  <c r="X23" i="4"/>
  <c r="Z32" i="4" s="1"/>
  <c r="M23" i="4"/>
  <c r="O41" i="4" s="1"/>
  <c r="AO20" i="4"/>
  <c r="AN20" i="4"/>
  <c r="AM20" i="4"/>
  <c r="AL20" i="4"/>
  <c r="AK20" i="4"/>
  <c r="AD20" i="4"/>
  <c r="AC20" i="4"/>
  <c r="AB20" i="4"/>
  <c r="AA20" i="4"/>
  <c r="Z20" i="4"/>
  <c r="S20" i="4"/>
  <c r="R20" i="4"/>
  <c r="Q20" i="4"/>
  <c r="P20" i="4"/>
  <c r="O20" i="4"/>
  <c r="I20" i="4"/>
  <c r="H20" i="4"/>
  <c r="G20" i="4"/>
  <c r="F20" i="4"/>
  <c r="E20" i="4"/>
  <c r="D20" i="4"/>
  <c r="AK19" i="4"/>
  <c r="Z19" i="4"/>
  <c r="O19" i="4"/>
  <c r="E19" i="4"/>
  <c r="D19" i="4"/>
  <c r="AA17" i="4"/>
  <c r="AL17" i="4" s="1"/>
  <c r="S17" i="4"/>
  <c r="AD17" i="4" s="1"/>
  <c r="AO17" i="4" s="1"/>
  <c r="P17" i="4"/>
  <c r="I17" i="4"/>
  <c r="T17" i="4" s="1"/>
  <c r="AE17" i="4" s="1"/>
  <c r="AP17" i="4" s="1"/>
  <c r="H17" i="4"/>
  <c r="G17" i="4"/>
  <c r="R17" i="4" s="1"/>
  <c r="AC17" i="4" s="1"/>
  <c r="AN17" i="4" s="1"/>
  <c r="F17" i="4"/>
  <c r="Q17" i="4" s="1"/>
  <c r="AB17" i="4" s="1"/>
  <c r="AM17" i="4" s="1"/>
  <c r="AE16" i="4"/>
  <c r="AP16" i="4" s="1"/>
  <c r="T16" i="4"/>
  <c r="R16" i="4"/>
  <c r="AC16" i="4" s="1"/>
  <c r="AN16" i="4" s="1"/>
  <c r="Q16" i="4"/>
  <c r="AB16" i="4" s="1"/>
  <c r="AM16" i="4" s="1"/>
  <c r="O16" i="4"/>
  <c r="Z16" i="4" s="1"/>
  <c r="AK16" i="4" s="1"/>
  <c r="I16" i="4"/>
  <c r="H16" i="4"/>
  <c r="S16" i="4" s="1"/>
  <c r="AD16" i="4" s="1"/>
  <c r="AO16" i="4" s="1"/>
  <c r="G16" i="4"/>
  <c r="F16" i="4"/>
  <c r="E16" i="4"/>
  <c r="P16" i="4" s="1"/>
  <c r="AA16" i="4" s="1"/>
  <c r="AL16" i="4" s="1"/>
  <c r="I88" i="3"/>
  <c r="H88" i="3"/>
  <c r="G88" i="3"/>
  <c r="F88" i="3"/>
  <c r="E88" i="3"/>
  <c r="I87" i="3"/>
  <c r="H87" i="3"/>
  <c r="E87" i="3"/>
  <c r="I86" i="3"/>
  <c r="H86" i="3"/>
  <c r="G86" i="3"/>
  <c r="F86" i="3"/>
  <c r="E86" i="3"/>
  <c r="C86" i="3"/>
  <c r="C87" i="3" s="1"/>
  <c r="C88" i="3" s="1"/>
  <c r="I85" i="3"/>
  <c r="H85" i="3"/>
  <c r="E85" i="3"/>
  <c r="I83" i="3"/>
  <c r="H83" i="3"/>
  <c r="G83" i="3"/>
  <c r="F83" i="3"/>
  <c r="E83" i="3"/>
  <c r="I82" i="3"/>
  <c r="H82" i="3"/>
  <c r="E82" i="3"/>
  <c r="I81" i="3"/>
  <c r="H81" i="3"/>
  <c r="G81" i="3"/>
  <c r="F81" i="3"/>
  <c r="E81" i="3"/>
  <c r="C81" i="3"/>
  <c r="C82" i="3" s="1"/>
  <c r="C83" i="3" s="1"/>
  <c r="I80" i="3"/>
  <c r="H80" i="3"/>
  <c r="E80" i="3"/>
  <c r="I77" i="3"/>
  <c r="H77" i="3"/>
  <c r="G77" i="3"/>
  <c r="F77" i="3"/>
  <c r="E77" i="3"/>
  <c r="I76" i="3"/>
  <c r="H76" i="3"/>
  <c r="G76" i="3"/>
  <c r="E76" i="3"/>
  <c r="I75" i="3"/>
  <c r="G75" i="3"/>
  <c r="F75" i="3"/>
  <c r="E75" i="3"/>
  <c r="C75" i="3"/>
  <c r="C76" i="3" s="1"/>
  <c r="C77" i="3" s="1"/>
  <c r="I74" i="3"/>
  <c r="G74" i="3"/>
  <c r="E74" i="3"/>
  <c r="I72" i="3"/>
  <c r="H72" i="3"/>
  <c r="G72" i="3"/>
  <c r="F72" i="3"/>
  <c r="E72" i="3"/>
  <c r="I71" i="3"/>
  <c r="H71" i="3"/>
  <c r="G71" i="3"/>
  <c r="E71" i="3"/>
  <c r="I70" i="3"/>
  <c r="G70" i="3"/>
  <c r="F70" i="3"/>
  <c r="E70" i="3"/>
  <c r="C70" i="3"/>
  <c r="C71" i="3" s="1"/>
  <c r="C72" i="3" s="1"/>
  <c r="I69" i="3"/>
  <c r="G69" i="3"/>
  <c r="E69" i="3"/>
  <c r="I66" i="3"/>
  <c r="H66" i="3"/>
  <c r="G66" i="3"/>
  <c r="F66" i="3"/>
  <c r="E66" i="3"/>
  <c r="I65" i="3"/>
  <c r="H65" i="3"/>
  <c r="F65" i="3"/>
  <c r="E65" i="3"/>
  <c r="I64" i="3"/>
  <c r="G64" i="3"/>
  <c r="F64" i="3"/>
  <c r="E64" i="3"/>
  <c r="C64" i="3"/>
  <c r="C65" i="3" s="1"/>
  <c r="C66" i="3" s="1"/>
  <c r="I63" i="3"/>
  <c r="F63" i="3"/>
  <c r="E63" i="3"/>
  <c r="I61" i="3"/>
  <c r="H61" i="3"/>
  <c r="G61" i="3"/>
  <c r="F61" i="3"/>
  <c r="E61" i="3"/>
  <c r="I60" i="3"/>
  <c r="H60" i="3"/>
  <c r="F60" i="3"/>
  <c r="E60" i="3"/>
  <c r="I59" i="3"/>
  <c r="G59" i="3"/>
  <c r="F59" i="3"/>
  <c r="E59" i="3"/>
  <c r="C59" i="3"/>
  <c r="C60" i="3" s="1"/>
  <c r="C61" i="3" s="1"/>
  <c r="I58" i="3"/>
  <c r="F58" i="3"/>
  <c r="E58" i="3"/>
  <c r="H54" i="3"/>
  <c r="G54" i="3"/>
  <c r="F54" i="3"/>
  <c r="E54" i="3"/>
  <c r="H53" i="3"/>
  <c r="E53" i="3"/>
  <c r="R52" i="3"/>
  <c r="Q52" i="3"/>
  <c r="H52" i="3"/>
  <c r="G52" i="3"/>
  <c r="F52" i="3"/>
  <c r="E52" i="3"/>
  <c r="C52" i="3"/>
  <c r="C53" i="3" s="1"/>
  <c r="C54" i="3" s="1"/>
  <c r="R51" i="3"/>
  <c r="P51" i="3"/>
  <c r="P52" i="3" s="1"/>
  <c r="N51" i="3"/>
  <c r="N52" i="3" s="1"/>
  <c r="H51" i="3"/>
  <c r="E51" i="3"/>
  <c r="Q50" i="3"/>
  <c r="P50" i="3"/>
  <c r="N50" i="3"/>
  <c r="H49" i="3"/>
  <c r="G49" i="3"/>
  <c r="F49" i="3"/>
  <c r="E49" i="3"/>
  <c r="H48" i="3"/>
  <c r="E48" i="3"/>
  <c r="C48" i="3"/>
  <c r="C49" i="3" s="1"/>
  <c r="T47" i="3"/>
  <c r="T52" i="3" s="1"/>
  <c r="S47" i="3"/>
  <c r="Q47" i="3"/>
  <c r="H47" i="3"/>
  <c r="G47" i="3"/>
  <c r="F47" i="3"/>
  <c r="E47" i="3"/>
  <c r="C47" i="3"/>
  <c r="T46" i="3"/>
  <c r="T51" i="3" s="1"/>
  <c r="S46" i="3"/>
  <c r="P46" i="3"/>
  <c r="P47" i="3" s="1"/>
  <c r="H46" i="3"/>
  <c r="E46" i="3"/>
  <c r="T45" i="3"/>
  <c r="T50" i="3" s="1"/>
  <c r="Q45" i="3"/>
  <c r="P45" i="3"/>
  <c r="N45" i="3"/>
  <c r="N46" i="3" s="1"/>
  <c r="N47" i="3" s="1"/>
  <c r="T44" i="3"/>
  <c r="T49" i="3" s="1"/>
  <c r="H43" i="3"/>
  <c r="G43" i="3"/>
  <c r="F43" i="3"/>
  <c r="E43" i="3"/>
  <c r="T42" i="3"/>
  <c r="S42" i="3"/>
  <c r="R42" i="3"/>
  <c r="H42" i="3"/>
  <c r="G42" i="3"/>
  <c r="E42" i="3"/>
  <c r="T41" i="3"/>
  <c r="S41" i="3"/>
  <c r="G41" i="3"/>
  <c r="F41" i="3"/>
  <c r="E41" i="3"/>
  <c r="C41" i="3"/>
  <c r="C42" i="3" s="1"/>
  <c r="C43" i="3" s="1"/>
  <c r="T40" i="3"/>
  <c r="R40" i="3"/>
  <c r="N40" i="3"/>
  <c r="N41" i="3" s="1"/>
  <c r="N42" i="3" s="1"/>
  <c r="G40" i="3"/>
  <c r="E40" i="3"/>
  <c r="T39" i="3"/>
  <c r="AD38" i="3"/>
  <c r="AC38" i="3"/>
  <c r="Y38" i="3"/>
  <c r="H38" i="3"/>
  <c r="G38" i="3"/>
  <c r="F38" i="3"/>
  <c r="E38" i="3"/>
  <c r="AD37" i="3"/>
  <c r="H37" i="3"/>
  <c r="G37" i="3"/>
  <c r="E37" i="3"/>
  <c r="C37" i="3"/>
  <c r="C38" i="3" s="1"/>
  <c r="R36" i="3"/>
  <c r="Q36" i="3"/>
  <c r="G36" i="3"/>
  <c r="F36" i="3"/>
  <c r="E36" i="3"/>
  <c r="C36" i="3"/>
  <c r="AC35" i="3"/>
  <c r="T35" i="3"/>
  <c r="R35" i="3"/>
  <c r="G35" i="3"/>
  <c r="E35" i="3"/>
  <c r="T34" i="3"/>
  <c r="Q34" i="3"/>
  <c r="P34" i="3"/>
  <c r="P35" i="3" s="1"/>
  <c r="P36" i="3" s="1"/>
  <c r="N34" i="3"/>
  <c r="N35" i="3" s="1"/>
  <c r="N36" i="3" s="1"/>
  <c r="AC33" i="3"/>
  <c r="Y33" i="3"/>
  <c r="Z33" i="3" s="1"/>
  <c r="H32" i="3"/>
  <c r="G32" i="3"/>
  <c r="F32" i="3"/>
  <c r="E32" i="3"/>
  <c r="T31" i="3"/>
  <c r="T36" i="3" s="1"/>
  <c r="S31" i="3"/>
  <c r="Q31" i="3"/>
  <c r="H31" i="3"/>
  <c r="F31" i="3"/>
  <c r="E31" i="3"/>
  <c r="S30" i="3"/>
  <c r="G30" i="3"/>
  <c r="F30" i="3"/>
  <c r="E30" i="3"/>
  <c r="C30" i="3"/>
  <c r="C31" i="3" s="1"/>
  <c r="C32" i="3" s="1"/>
  <c r="AD29" i="3"/>
  <c r="AC29" i="3"/>
  <c r="Y29" i="3"/>
  <c r="T29" i="3"/>
  <c r="Q29" i="3"/>
  <c r="P29" i="3"/>
  <c r="P30" i="3" s="1"/>
  <c r="P31" i="3" s="1"/>
  <c r="N29" i="3"/>
  <c r="N30" i="3" s="1"/>
  <c r="N31" i="3" s="1"/>
  <c r="F29" i="3"/>
  <c r="E29" i="3"/>
  <c r="AD28" i="3"/>
  <c r="X28" i="3"/>
  <c r="X32" i="3" s="1"/>
  <c r="X35" i="3" s="1"/>
  <c r="X37" i="3" s="1"/>
  <c r="T28" i="3"/>
  <c r="T33" i="3" s="1"/>
  <c r="H27" i="3"/>
  <c r="G27" i="3"/>
  <c r="F27" i="3"/>
  <c r="E27" i="3"/>
  <c r="AC26" i="3"/>
  <c r="X26" i="3"/>
  <c r="Z35" i="3" s="1"/>
  <c r="S26" i="3"/>
  <c r="R26" i="3"/>
  <c r="N26" i="3"/>
  <c r="H26" i="3"/>
  <c r="F26" i="3"/>
  <c r="E26" i="3"/>
  <c r="S25" i="3"/>
  <c r="N25" i="3"/>
  <c r="G25" i="3"/>
  <c r="F25" i="3"/>
  <c r="E25" i="3"/>
  <c r="C25" i="3"/>
  <c r="C26" i="3" s="1"/>
  <c r="C27" i="3" s="1"/>
  <c r="AC24" i="3"/>
  <c r="Z24" i="3"/>
  <c r="Y24" i="3"/>
  <c r="R24" i="3"/>
  <c r="N24" i="3"/>
  <c r="F24" i="3"/>
  <c r="E24" i="3"/>
  <c r="B24" i="3"/>
  <c r="B29" i="3" s="1"/>
  <c r="AN23" i="3"/>
  <c r="AI23" i="3"/>
  <c r="AK23" i="3" s="1"/>
  <c r="Z23" i="3"/>
  <c r="X23" i="3"/>
  <c r="Z32" i="3" s="1"/>
  <c r="M23" i="3"/>
  <c r="O41" i="3" s="1"/>
  <c r="AO20" i="3"/>
  <c r="AN20" i="3"/>
  <c r="AM20" i="3"/>
  <c r="AL20" i="3"/>
  <c r="AK20" i="3"/>
  <c r="AD20" i="3"/>
  <c r="AC20" i="3"/>
  <c r="AB20" i="3"/>
  <c r="AA20" i="3"/>
  <c r="Z20" i="3"/>
  <c r="S20" i="3"/>
  <c r="R20" i="3"/>
  <c r="Q20" i="3"/>
  <c r="P20" i="3"/>
  <c r="O20" i="3"/>
  <c r="I20" i="3"/>
  <c r="H20" i="3"/>
  <c r="G20" i="3"/>
  <c r="F20" i="3"/>
  <c r="E20" i="3"/>
  <c r="D20" i="3"/>
  <c r="AK19" i="3"/>
  <c r="Z19" i="3"/>
  <c r="O19" i="3"/>
  <c r="E19" i="3"/>
  <c r="D19" i="3"/>
  <c r="AL17" i="3"/>
  <c r="AE17" i="3"/>
  <c r="AP17" i="3" s="1"/>
  <c r="AA17" i="3"/>
  <c r="T17" i="3"/>
  <c r="S17" i="3"/>
  <c r="AD17" i="3" s="1"/>
  <c r="AO17" i="3" s="1"/>
  <c r="R17" i="3"/>
  <c r="AC17" i="3" s="1"/>
  <c r="AN17" i="3" s="1"/>
  <c r="Q17" i="3"/>
  <c r="AB17" i="3" s="1"/>
  <c r="AM17" i="3" s="1"/>
  <c r="P17" i="3"/>
  <c r="I17" i="3"/>
  <c r="H17" i="3"/>
  <c r="G17" i="3"/>
  <c r="F17" i="3"/>
  <c r="AB16" i="3"/>
  <c r="AM16" i="3" s="1"/>
  <c r="R16" i="3"/>
  <c r="AC16" i="3" s="1"/>
  <c r="AN16" i="3" s="1"/>
  <c r="Q16" i="3"/>
  <c r="O16" i="3"/>
  <c r="Z16" i="3" s="1"/>
  <c r="AK16" i="3" s="1"/>
  <c r="I16" i="3"/>
  <c r="T16" i="3" s="1"/>
  <c r="AE16" i="3" s="1"/>
  <c r="AP16" i="3" s="1"/>
  <c r="H16" i="3"/>
  <c r="S16" i="3" s="1"/>
  <c r="AD16" i="3" s="1"/>
  <c r="AO16" i="3" s="1"/>
  <c r="G16" i="3"/>
  <c r="F16" i="3"/>
  <c r="E16" i="3"/>
  <c r="P16" i="3" s="1"/>
  <c r="AA16" i="3" s="1"/>
  <c r="AL16" i="3" s="1"/>
  <c r="R24" i="2"/>
  <c r="F24" i="2"/>
  <c r="AI23" i="2"/>
  <c r="AK23" i="2" s="1"/>
  <c r="AN23" i="2"/>
  <c r="AL20" i="2"/>
  <c r="AM20" i="2"/>
  <c r="AN20" i="2"/>
  <c r="AO20" i="2"/>
  <c r="AD38" i="2"/>
  <c r="AC38" i="2"/>
  <c r="Y38" i="2"/>
  <c r="AD37" i="2"/>
  <c r="AC35" i="2"/>
  <c r="AC33" i="2"/>
  <c r="AB33" i="2"/>
  <c r="Y33" i="2"/>
  <c r="AB32" i="2"/>
  <c r="AD29" i="2"/>
  <c r="AD28" i="2"/>
  <c r="AC29" i="2"/>
  <c r="Y29" i="2"/>
  <c r="AB24" i="2"/>
  <c r="AB23" i="2"/>
  <c r="AC26" i="2"/>
  <c r="AC24" i="2"/>
  <c r="Y24" i="2"/>
  <c r="X23" i="2"/>
  <c r="X26" i="2" s="1"/>
  <c r="Z26" i="2" s="1"/>
  <c r="F49" i="5" l="1"/>
  <c r="F75" i="5"/>
  <c r="F77" i="5"/>
  <c r="Q31" i="5"/>
  <c r="F43" i="5"/>
  <c r="Q47" i="5"/>
  <c r="F72" i="5"/>
  <c r="P5" i="5"/>
  <c r="AB33" i="5" s="1"/>
  <c r="F24" i="5"/>
  <c r="F58" i="5"/>
  <c r="F60" i="5"/>
  <c r="F81" i="5"/>
  <c r="F32" i="5"/>
  <c r="F63" i="5"/>
  <c r="F65" i="5"/>
  <c r="F25" i="5"/>
  <c r="Q34" i="5"/>
  <c r="F41" i="5"/>
  <c r="Q50" i="5"/>
  <c r="F52" i="5"/>
  <c r="F83" i="5"/>
  <c r="F31" i="5"/>
  <c r="F36" i="5"/>
  <c r="Q45" i="5"/>
  <c r="F54" i="5"/>
  <c r="F86" i="5"/>
  <c r="F38" i="5"/>
  <c r="F47" i="5"/>
  <c r="F26" i="5"/>
  <c r="F30" i="5"/>
  <c r="F70" i="5"/>
  <c r="AB33" i="4"/>
  <c r="AB23" i="4"/>
  <c r="F83" i="4"/>
  <c r="F49" i="4"/>
  <c r="F36" i="4"/>
  <c r="F58" i="4"/>
  <c r="F65" i="4"/>
  <c r="F61" i="4"/>
  <c r="F64" i="4"/>
  <c r="AB24" i="4"/>
  <c r="F27" i="4"/>
  <c r="F29" i="4"/>
  <c r="AB32" i="4"/>
  <c r="F66" i="4"/>
  <c r="F30" i="4"/>
  <c r="F60" i="4"/>
  <c r="F72" i="4"/>
  <c r="F63" i="4"/>
  <c r="F75" i="4"/>
  <c r="F25" i="4"/>
  <c r="F32" i="4"/>
  <c r="F41" i="4"/>
  <c r="F54" i="4"/>
  <c r="F59" i="4"/>
  <c r="F81" i="4"/>
  <c r="AB23" i="3"/>
  <c r="AB32" i="3"/>
  <c r="AB33" i="3"/>
  <c r="AB24" i="3"/>
  <c r="D64" i="6"/>
  <c r="D31" i="6"/>
  <c r="D66" i="6"/>
  <c r="B35" i="6"/>
  <c r="D30" i="6"/>
  <c r="D65" i="6"/>
  <c r="D63" i="6"/>
  <c r="D32" i="6"/>
  <c r="D29" i="6"/>
  <c r="C27" i="6"/>
  <c r="D26" i="6"/>
  <c r="O24" i="6"/>
  <c r="Z26" i="6"/>
  <c r="M28" i="6"/>
  <c r="D58" i="6"/>
  <c r="Z24" i="6"/>
  <c r="D27" i="6"/>
  <c r="X28" i="6"/>
  <c r="D60" i="6"/>
  <c r="O23" i="6"/>
  <c r="D24" i="6"/>
  <c r="O25" i="6"/>
  <c r="O26" i="6"/>
  <c r="Z33" i="6"/>
  <c r="O40" i="6"/>
  <c r="D59" i="6"/>
  <c r="Z23" i="6"/>
  <c r="O39" i="6"/>
  <c r="D64" i="5"/>
  <c r="D31" i="5"/>
  <c r="D65" i="5"/>
  <c r="D32" i="5"/>
  <c r="D29" i="5"/>
  <c r="B35" i="5"/>
  <c r="D30" i="5"/>
  <c r="D66" i="5"/>
  <c r="D63" i="5"/>
  <c r="C27" i="5"/>
  <c r="D26" i="5"/>
  <c r="M33" i="5"/>
  <c r="AK23" i="5"/>
  <c r="O28" i="5"/>
  <c r="O30" i="5"/>
  <c r="O47" i="5"/>
  <c r="D61" i="5"/>
  <c r="Z26" i="5"/>
  <c r="O31" i="5"/>
  <c r="O44" i="5"/>
  <c r="O24" i="5"/>
  <c r="X28" i="5"/>
  <c r="O23" i="5"/>
  <c r="D24" i="5"/>
  <c r="O25" i="5"/>
  <c r="O26" i="5"/>
  <c r="Z33" i="5"/>
  <c r="D27" i="5"/>
  <c r="AK19" i="5"/>
  <c r="O40" i="5"/>
  <c r="O45" i="5"/>
  <c r="D59" i="5"/>
  <c r="O29" i="5"/>
  <c r="D60" i="5"/>
  <c r="O39" i="5"/>
  <c r="D26" i="4"/>
  <c r="C27" i="4"/>
  <c r="O24" i="4"/>
  <c r="Z26" i="4"/>
  <c r="M28" i="4"/>
  <c r="D32" i="4"/>
  <c r="D58" i="4"/>
  <c r="D63" i="4"/>
  <c r="Z24" i="4"/>
  <c r="D27" i="4"/>
  <c r="X28" i="4"/>
  <c r="D60" i="4"/>
  <c r="D65" i="4"/>
  <c r="O23" i="4"/>
  <c r="D24" i="4"/>
  <c r="O25" i="4"/>
  <c r="O26" i="4"/>
  <c r="D30" i="4"/>
  <c r="Z33" i="4"/>
  <c r="B35" i="4"/>
  <c r="D31" i="4"/>
  <c r="O40" i="4"/>
  <c r="O39" i="4"/>
  <c r="D64" i="3"/>
  <c r="D31" i="3"/>
  <c r="B35" i="3"/>
  <c r="D65" i="3"/>
  <c r="D30" i="3"/>
  <c r="D66" i="3"/>
  <c r="D29" i="3"/>
  <c r="D63" i="3"/>
  <c r="D32" i="3"/>
  <c r="Z28" i="3"/>
  <c r="D26" i="3"/>
  <c r="O42" i="3"/>
  <c r="D24" i="3"/>
  <c r="O26" i="3"/>
  <c r="O24" i="3"/>
  <c r="Z26" i="3"/>
  <c r="M28" i="3"/>
  <c r="Z29" i="3"/>
  <c r="D58" i="3"/>
  <c r="O23" i="3"/>
  <c r="O25" i="3"/>
  <c r="Z37" i="3"/>
  <c r="D61" i="3"/>
  <c r="D25" i="3"/>
  <c r="Z38" i="3"/>
  <c r="D27" i="3"/>
  <c r="D60" i="3"/>
  <c r="O40" i="3"/>
  <c r="D59" i="3"/>
  <c r="O39" i="3"/>
  <c r="Z33" i="2"/>
  <c r="X28" i="2"/>
  <c r="Z37" i="2" s="1"/>
  <c r="Z29" i="2"/>
  <c r="Z35" i="2"/>
  <c r="Z23" i="2"/>
  <c r="Z32" i="2"/>
  <c r="Z24" i="2"/>
  <c r="AB23" i="5" l="1"/>
  <c r="AB32" i="5"/>
  <c r="AB24" i="5"/>
  <c r="O46" i="6"/>
  <c r="O45" i="6"/>
  <c r="O47" i="6"/>
  <c r="O30" i="6"/>
  <c r="O28" i="6"/>
  <c r="O29" i="6"/>
  <c r="O44" i="6"/>
  <c r="O31" i="6"/>
  <c r="M33" i="6"/>
  <c r="D75" i="6"/>
  <c r="D70" i="6"/>
  <c r="D35" i="6"/>
  <c r="D43" i="6"/>
  <c r="D38" i="6"/>
  <c r="D37" i="6"/>
  <c r="D72" i="6"/>
  <c r="D40" i="6"/>
  <c r="D36" i="6"/>
  <c r="D76" i="6"/>
  <c r="D71" i="6"/>
  <c r="D77" i="6"/>
  <c r="D41" i="6"/>
  <c r="D42" i="6"/>
  <c r="D74" i="6"/>
  <c r="D69" i="6"/>
  <c r="B40" i="6"/>
  <c r="B46" i="6" s="1"/>
  <c r="X32" i="6"/>
  <c r="X35" i="6" s="1"/>
  <c r="X37" i="6" s="1"/>
  <c r="Z28" i="6"/>
  <c r="Z37" i="6"/>
  <c r="Z38" i="6"/>
  <c r="Z29" i="6"/>
  <c r="X32" i="5"/>
  <c r="X35" i="5" s="1"/>
  <c r="X37" i="5" s="1"/>
  <c r="Z28" i="5"/>
  <c r="Z29" i="5"/>
  <c r="Z38" i="5"/>
  <c r="Z37" i="5"/>
  <c r="D69" i="5"/>
  <c r="D75" i="5"/>
  <c r="D70" i="5"/>
  <c r="D35" i="5"/>
  <c r="D76" i="5"/>
  <c r="D43" i="5"/>
  <c r="D38" i="5"/>
  <c r="D37" i="5"/>
  <c r="D71" i="5"/>
  <c r="D42" i="5"/>
  <c r="D77" i="5"/>
  <c r="D72" i="5"/>
  <c r="D41" i="5"/>
  <c r="D40" i="5"/>
  <c r="D36" i="5"/>
  <c r="D74" i="5"/>
  <c r="B40" i="5"/>
  <c r="B46" i="5" s="1"/>
  <c r="O36" i="5"/>
  <c r="O51" i="5"/>
  <c r="M39" i="5"/>
  <c r="M44" i="5" s="1"/>
  <c r="M49" i="5" s="1"/>
  <c r="O50" i="5"/>
  <c r="O34" i="5"/>
  <c r="O49" i="5"/>
  <c r="O35" i="5"/>
  <c r="O33" i="5"/>
  <c r="O52" i="5"/>
  <c r="O46" i="4"/>
  <c r="O30" i="4"/>
  <c r="O45" i="4"/>
  <c r="O28" i="4"/>
  <c r="O29" i="4"/>
  <c r="O44" i="4"/>
  <c r="O31" i="4"/>
  <c r="O47" i="4"/>
  <c r="M33" i="4"/>
  <c r="X32" i="4"/>
  <c r="X35" i="4" s="1"/>
  <c r="X37" i="4" s="1"/>
  <c r="Z28" i="4"/>
  <c r="Z37" i="4"/>
  <c r="Z38" i="4"/>
  <c r="Z29" i="4"/>
  <c r="D72" i="4"/>
  <c r="D41" i="4"/>
  <c r="D75" i="4"/>
  <c r="D70" i="4"/>
  <c r="D35" i="4"/>
  <c r="D43" i="4"/>
  <c r="D38" i="4"/>
  <c r="D37" i="4"/>
  <c r="D40" i="4"/>
  <c r="D36" i="4"/>
  <c r="D76" i="4"/>
  <c r="D71" i="4"/>
  <c r="D42" i="4"/>
  <c r="D77" i="4"/>
  <c r="D74" i="4"/>
  <c r="D69" i="4"/>
  <c r="B40" i="4"/>
  <c r="B46" i="4" s="1"/>
  <c r="D75" i="3"/>
  <c r="D70" i="3"/>
  <c r="D35" i="3"/>
  <c r="D76" i="3"/>
  <c r="D71" i="3"/>
  <c r="D42" i="3"/>
  <c r="D38" i="3"/>
  <c r="D77" i="3"/>
  <c r="D72" i="3"/>
  <c r="D41" i="3"/>
  <c r="D40" i="3"/>
  <c r="D36" i="3"/>
  <c r="D74" i="3"/>
  <c r="D69" i="3"/>
  <c r="B40" i="3"/>
  <c r="B46" i="3" s="1"/>
  <c r="D37" i="3"/>
  <c r="D43" i="3"/>
  <c r="O46" i="3"/>
  <c r="O45" i="3"/>
  <c r="O44" i="3"/>
  <c r="O31" i="3"/>
  <c r="O47" i="3"/>
  <c r="O30" i="3"/>
  <c r="O28" i="3"/>
  <c r="M33" i="3"/>
  <c r="O29" i="3"/>
  <c r="X32" i="2"/>
  <c r="X35" i="2" s="1"/>
  <c r="X37" i="2" s="1"/>
  <c r="Z38" i="2"/>
  <c r="Z28" i="2"/>
  <c r="D53" i="6" l="1"/>
  <c r="D86" i="6"/>
  <c r="D81" i="6"/>
  <c r="D83" i="6"/>
  <c r="D87" i="6"/>
  <c r="D82" i="6"/>
  <c r="D49" i="6"/>
  <c r="D47" i="6"/>
  <c r="D88" i="6"/>
  <c r="D51" i="6"/>
  <c r="D54" i="6"/>
  <c r="D52" i="6"/>
  <c r="D46" i="6"/>
  <c r="D85" i="6"/>
  <c r="D80" i="6"/>
  <c r="B51" i="6"/>
  <c r="B58" i="6" s="1"/>
  <c r="B63" i="6" s="1"/>
  <c r="B69" i="6" s="1"/>
  <c r="B74" i="6" s="1"/>
  <c r="B80" i="6" s="1"/>
  <c r="B85" i="6" s="1"/>
  <c r="D48" i="6"/>
  <c r="O36" i="6"/>
  <c r="O51" i="6"/>
  <c r="M39" i="6"/>
  <c r="M44" i="6" s="1"/>
  <c r="M49" i="6" s="1"/>
  <c r="O49" i="6"/>
  <c r="O50" i="6"/>
  <c r="O35" i="6"/>
  <c r="O33" i="6"/>
  <c r="O52" i="6"/>
  <c r="O34" i="6"/>
  <c r="D53" i="5"/>
  <c r="D86" i="5"/>
  <c r="D81" i="5"/>
  <c r="D47" i="5"/>
  <c r="D80" i="5"/>
  <c r="D87" i="5"/>
  <c r="D82" i="5"/>
  <c r="D49" i="5"/>
  <c r="D48" i="5"/>
  <c r="D54" i="5"/>
  <c r="D52" i="5"/>
  <c r="D46" i="5"/>
  <c r="D85" i="5"/>
  <c r="D88" i="5"/>
  <c r="D83" i="5"/>
  <c r="D51" i="5"/>
  <c r="B51" i="5"/>
  <c r="B58" i="5" s="1"/>
  <c r="B63" i="5" s="1"/>
  <c r="B69" i="5" s="1"/>
  <c r="B74" i="5" s="1"/>
  <c r="B80" i="5" s="1"/>
  <c r="B85" i="5" s="1"/>
  <c r="O36" i="4"/>
  <c r="O51" i="4"/>
  <c r="M39" i="4"/>
  <c r="M44" i="4" s="1"/>
  <c r="M49" i="4" s="1"/>
  <c r="O35" i="4"/>
  <c r="O50" i="4"/>
  <c r="O49" i="4"/>
  <c r="O33" i="4"/>
  <c r="O52" i="4"/>
  <c r="O34" i="4"/>
  <c r="D53" i="4"/>
  <c r="D86" i="4"/>
  <c r="D81" i="4"/>
  <c r="D87" i="4"/>
  <c r="D82" i="4"/>
  <c r="D83" i="4"/>
  <c r="D51" i="4"/>
  <c r="D49" i="4"/>
  <c r="D47" i="4"/>
  <c r="D88" i="4"/>
  <c r="D54" i="4"/>
  <c r="D52" i="4"/>
  <c r="D46" i="4"/>
  <c r="D85" i="4"/>
  <c r="D80" i="4"/>
  <c r="B51" i="4"/>
  <c r="B58" i="4" s="1"/>
  <c r="B63" i="4" s="1"/>
  <c r="B69" i="4" s="1"/>
  <c r="B74" i="4" s="1"/>
  <c r="B80" i="4" s="1"/>
  <c r="B85" i="4" s="1"/>
  <c r="D48" i="4"/>
  <c r="O36" i="3"/>
  <c r="O50" i="3"/>
  <c r="O51" i="3"/>
  <c r="M39" i="3"/>
  <c r="M44" i="3" s="1"/>
  <c r="M49" i="3" s="1"/>
  <c r="O49" i="3"/>
  <c r="O35" i="3"/>
  <c r="O33" i="3"/>
  <c r="O52" i="3"/>
  <c r="O34" i="3"/>
  <c r="D53" i="3"/>
  <c r="D82" i="3"/>
  <c r="D86" i="3"/>
  <c r="D81" i="3"/>
  <c r="D49" i="3"/>
  <c r="D47" i="3"/>
  <c r="D54" i="3"/>
  <c r="D52" i="3"/>
  <c r="D46" i="3"/>
  <c r="D88" i="3"/>
  <c r="D83" i="3"/>
  <c r="D51" i="3"/>
  <c r="D85" i="3"/>
  <c r="D80" i="3"/>
  <c r="B51" i="3"/>
  <c r="B58" i="3" s="1"/>
  <c r="B63" i="3" s="1"/>
  <c r="B69" i="3" s="1"/>
  <c r="B74" i="3" s="1"/>
  <c r="B80" i="3" s="1"/>
  <c r="B85" i="3" s="1"/>
  <c r="D48" i="3"/>
  <c r="D87" i="3"/>
  <c r="T47" i="2" l="1"/>
  <c r="T46" i="2"/>
  <c r="T51" i="2" s="1"/>
  <c r="T45" i="2"/>
  <c r="T44" i="2"/>
  <c r="T42" i="2"/>
  <c r="T41" i="2"/>
  <c r="T40" i="2"/>
  <c r="T39" i="2"/>
  <c r="R52" i="2"/>
  <c r="Q52" i="2"/>
  <c r="R51" i="2"/>
  <c r="Q50" i="2"/>
  <c r="P50" i="2"/>
  <c r="P51" i="2" s="1"/>
  <c r="P52" i="2" s="1"/>
  <c r="N50" i="2"/>
  <c r="S47" i="2"/>
  <c r="Q47" i="2"/>
  <c r="S46" i="2"/>
  <c r="Q45" i="2"/>
  <c r="P45" i="2"/>
  <c r="P46" i="2" s="1"/>
  <c r="P47" i="2" s="1"/>
  <c r="N45" i="2"/>
  <c r="S42" i="2"/>
  <c r="R42" i="2"/>
  <c r="S41" i="2"/>
  <c r="R40" i="2"/>
  <c r="N40" i="2"/>
  <c r="N41" i="2" s="1"/>
  <c r="N42" i="2" s="1"/>
  <c r="R35" i="2"/>
  <c r="R36" i="2"/>
  <c r="Q36" i="2"/>
  <c r="Q34" i="2"/>
  <c r="Q31" i="2"/>
  <c r="Q29" i="2"/>
  <c r="S31" i="2"/>
  <c r="S30" i="2"/>
  <c r="S26" i="2"/>
  <c r="S25" i="2"/>
  <c r="R26" i="2"/>
  <c r="E58" i="2"/>
  <c r="F58" i="2"/>
  <c r="I58" i="2"/>
  <c r="I88" i="2"/>
  <c r="I87" i="2"/>
  <c r="I86" i="2"/>
  <c r="I85" i="2"/>
  <c r="I83" i="2"/>
  <c r="I82" i="2"/>
  <c r="I81" i="2"/>
  <c r="I80" i="2"/>
  <c r="I77" i="2"/>
  <c r="I76" i="2"/>
  <c r="I75" i="2"/>
  <c r="I74" i="2"/>
  <c r="I72" i="2"/>
  <c r="I71" i="2"/>
  <c r="I70" i="2"/>
  <c r="I69" i="2"/>
  <c r="I66" i="2"/>
  <c r="I65" i="2"/>
  <c r="I64" i="2"/>
  <c r="I63" i="2"/>
  <c r="I59" i="2"/>
  <c r="I60" i="2"/>
  <c r="I61" i="2"/>
  <c r="H88" i="2"/>
  <c r="G88" i="2"/>
  <c r="F88" i="2"/>
  <c r="E88" i="2"/>
  <c r="H87" i="2"/>
  <c r="E87" i="2"/>
  <c r="H86" i="2"/>
  <c r="G86" i="2"/>
  <c r="F86" i="2"/>
  <c r="E86" i="2"/>
  <c r="C86" i="2"/>
  <c r="C87" i="2" s="1"/>
  <c r="H85" i="2"/>
  <c r="E85" i="2"/>
  <c r="H83" i="2"/>
  <c r="G83" i="2"/>
  <c r="F83" i="2"/>
  <c r="E83" i="2"/>
  <c r="H82" i="2"/>
  <c r="E82" i="2"/>
  <c r="H81" i="2"/>
  <c r="G81" i="2"/>
  <c r="F81" i="2"/>
  <c r="E81" i="2"/>
  <c r="C81" i="2"/>
  <c r="C82" i="2" s="1"/>
  <c r="C83" i="2" s="1"/>
  <c r="H80" i="2"/>
  <c r="E80" i="2"/>
  <c r="H77" i="2"/>
  <c r="G77" i="2"/>
  <c r="F77" i="2"/>
  <c r="E77" i="2"/>
  <c r="H76" i="2"/>
  <c r="G76" i="2"/>
  <c r="E76" i="2"/>
  <c r="G75" i="2"/>
  <c r="F75" i="2"/>
  <c r="E75" i="2"/>
  <c r="C75" i="2"/>
  <c r="C76" i="2" s="1"/>
  <c r="G74" i="2"/>
  <c r="E74" i="2"/>
  <c r="H72" i="2"/>
  <c r="G72" i="2"/>
  <c r="F72" i="2"/>
  <c r="E72" i="2"/>
  <c r="H71" i="2"/>
  <c r="G71" i="2"/>
  <c r="E71" i="2"/>
  <c r="G70" i="2"/>
  <c r="F70" i="2"/>
  <c r="E70" i="2"/>
  <c r="C70" i="2"/>
  <c r="C71" i="2" s="1"/>
  <c r="C72" i="2" s="1"/>
  <c r="G69" i="2"/>
  <c r="E69" i="2"/>
  <c r="H66" i="2"/>
  <c r="G66" i="2"/>
  <c r="F66" i="2"/>
  <c r="E66" i="2"/>
  <c r="H65" i="2"/>
  <c r="F65" i="2"/>
  <c r="E65" i="2"/>
  <c r="G64" i="2"/>
  <c r="F64" i="2"/>
  <c r="E64" i="2"/>
  <c r="C64" i="2"/>
  <c r="C65" i="2" s="1"/>
  <c r="F63" i="2"/>
  <c r="E63" i="2"/>
  <c r="H61" i="2"/>
  <c r="G61" i="2"/>
  <c r="F61" i="2"/>
  <c r="E61" i="2"/>
  <c r="H60" i="2"/>
  <c r="F60" i="2"/>
  <c r="E60" i="2"/>
  <c r="G59" i="2"/>
  <c r="F59" i="2"/>
  <c r="E59" i="2"/>
  <c r="C59" i="2"/>
  <c r="C60" i="2" s="1"/>
  <c r="C61" i="2" s="1"/>
  <c r="E52" i="2"/>
  <c r="E53" i="2"/>
  <c r="E54" i="2"/>
  <c r="E51" i="2"/>
  <c r="H54" i="2"/>
  <c r="G54" i="2"/>
  <c r="F54" i="2"/>
  <c r="H53" i="2"/>
  <c r="H52" i="2"/>
  <c r="G52" i="2"/>
  <c r="F52" i="2"/>
  <c r="C52" i="2"/>
  <c r="C53" i="2" s="1"/>
  <c r="H51" i="2"/>
  <c r="H47" i="2"/>
  <c r="H48" i="2"/>
  <c r="H49" i="2"/>
  <c r="H46" i="2"/>
  <c r="G49" i="2"/>
  <c r="G47" i="2"/>
  <c r="F49" i="2"/>
  <c r="F47" i="2"/>
  <c r="E47" i="2"/>
  <c r="E48" i="2"/>
  <c r="E49" i="2"/>
  <c r="E46" i="2"/>
  <c r="E41" i="2"/>
  <c r="E42" i="2"/>
  <c r="E43" i="2"/>
  <c r="E40" i="2"/>
  <c r="H43" i="2"/>
  <c r="G43" i="2"/>
  <c r="F43" i="2"/>
  <c r="H42" i="2"/>
  <c r="G42" i="2"/>
  <c r="G41" i="2"/>
  <c r="F41" i="2"/>
  <c r="C41" i="2"/>
  <c r="G40" i="2"/>
  <c r="G37" i="2"/>
  <c r="G38" i="2"/>
  <c r="E37" i="2"/>
  <c r="E38" i="2"/>
  <c r="G36" i="2"/>
  <c r="G35" i="2"/>
  <c r="E36" i="2"/>
  <c r="E35" i="2"/>
  <c r="E32" i="2"/>
  <c r="E31" i="2"/>
  <c r="E30" i="2"/>
  <c r="E29" i="2"/>
  <c r="F32" i="2"/>
  <c r="F31" i="2"/>
  <c r="F30" i="2"/>
  <c r="F29" i="2"/>
  <c r="H32" i="2"/>
  <c r="G32" i="2"/>
  <c r="H31" i="2"/>
  <c r="G30" i="2"/>
  <c r="G27" i="2"/>
  <c r="G25" i="2"/>
  <c r="T49" i="2" l="1"/>
  <c r="T50" i="2"/>
  <c r="N51" i="2"/>
  <c r="N52" i="2" s="1"/>
  <c r="T52" i="2"/>
  <c r="N46" i="2"/>
  <c r="C88" i="2"/>
  <c r="C66" i="2"/>
  <c r="C77" i="2"/>
  <c r="C54" i="2"/>
  <c r="C42" i="2"/>
  <c r="N47" i="2" l="1"/>
  <c r="C43" i="2"/>
  <c r="E20" i="2" l="1"/>
  <c r="E19" i="2"/>
  <c r="F25" i="2"/>
  <c r="F26" i="2"/>
  <c r="F27" i="2"/>
  <c r="E25" i="2"/>
  <c r="E26" i="2"/>
  <c r="E27" i="2"/>
  <c r="E24" i="2"/>
  <c r="AD20" i="2"/>
  <c r="O16" i="2"/>
  <c r="P17" i="2"/>
  <c r="AA17" i="2" s="1"/>
  <c r="AL17" i="2" s="1"/>
  <c r="H38" i="2"/>
  <c r="H37" i="2"/>
  <c r="H27" i="2"/>
  <c r="H26" i="2"/>
  <c r="F36" i="2"/>
  <c r="F38" i="2"/>
  <c r="F17" i="2"/>
  <c r="Q17" i="2" s="1"/>
  <c r="AB17" i="2" s="1"/>
  <c r="AM17" i="2" s="1"/>
  <c r="I17" i="2"/>
  <c r="T17" i="2" s="1"/>
  <c r="AE17" i="2" s="1"/>
  <c r="AP17" i="2" s="1"/>
  <c r="H17" i="2"/>
  <c r="S17" i="2" s="1"/>
  <c r="AD17" i="2" s="1"/>
  <c r="AO17" i="2" s="1"/>
  <c r="G17" i="2"/>
  <c r="R17" i="2" s="1"/>
  <c r="AC17" i="2" s="1"/>
  <c r="AN17" i="2" s="1"/>
  <c r="I16" i="2"/>
  <c r="T16" i="2" s="1"/>
  <c r="H16" i="2"/>
  <c r="S16" i="2" s="1"/>
  <c r="G16" i="2"/>
  <c r="R16" i="2" s="1"/>
  <c r="F16" i="2"/>
  <c r="Q16" i="2" s="1"/>
  <c r="E16" i="2"/>
  <c r="P16" i="2" s="1"/>
  <c r="I20" i="2"/>
  <c r="AA16" i="2" l="1"/>
  <c r="AL16" i="2" s="1"/>
  <c r="AB16" i="2"/>
  <c r="AM16" i="2" s="1"/>
  <c r="AC16" i="2"/>
  <c r="AN16" i="2" s="1"/>
  <c r="AD16" i="2"/>
  <c r="AO16" i="2" s="1"/>
  <c r="AE16" i="2"/>
  <c r="AP16" i="2" s="1"/>
  <c r="Z16" i="2"/>
  <c r="AK16" i="2" s="1"/>
  <c r="AK19" i="2" l="1"/>
  <c r="AK20" i="2"/>
  <c r="Z20" i="2" l="1"/>
  <c r="Z19" i="2"/>
  <c r="AC20" i="2"/>
  <c r="AB20" i="2"/>
  <c r="AA20" i="2"/>
  <c r="P34" i="2"/>
  <c r="N34" i="2"/>
  <c r="N35" i="2" s="1"/>
  <c r="T29" i="2"/>
  <c r="T34" i="2" s="1"/>
  <c r="T35" i="2"/>
  <c r="T31" i="2"/>
  <c r="T36" i="2" s="1"/>
  <c r="T28" i="2"/>
  <c r="T33" i="2" s="1"/>
  <c r="P29" i="2"/>
  <c r="N29" i="2"/>
  <c r="N30" i="2" s="1"/>
  <c r="O20" i="2"/>
  <c r="O19" i="2"/>
  <c r="N24" i="2"/>
  <c r="N25" i="2" s="1"/>
  <c r="N26" i="2" s="1"/>
  <c r="M23" i="2"/>
  <c r="S20" i="2"/>
  <c r="R20" i="2"/>
  <c r="Q20" i="2"/>
  <c r="P20" i="2"/>
  <c r="C47" i="2"/>
  <c r="C48" i="2" s="1"/>
  <c r="C49" i="2" s="1"/>
  <c r="C36" i="2"/>
  <c r="C37" i="2" s="1"/>
  <c r="C30" i="2"/>
  <c r="C31" i="2" s="1"/>
  <c r="C32" i="2" s="1"/>
  <c r="D20" i="2"/>
  <c r="D19" i="2"/>
  <c r="C25" i="2"/>
  <c r="C26" i="2" s="1"/>
  <c r="C27" i="2" s="1"/>
  <c r="B24" i="2"/>
  <c r="D58" i="2" s="1"/>
  <c r="O41" i="2" l="1"/>
  <c r="O39" i="2"/>
  <c r="O40" i="2"/>
  <c r="O42" i="2"/>
  <c r="D59" i="2"/>
  <c r="D61" i="2"/>
  <c r="D60" i="2"/>
  <c r="C38" i="2"/>
  <c r="D25" i="2"/>
  <c r="P30" i="2"/>
  <c r="P35" i="2"/>
  <c r="B29" i="2"/>
  <c r="O23" i="2"/>
  <c r="O26" i="2"/>
  <c r="M28" i="2"/>
  <c r="N36" i="2"/>
  <c r="N31" i="2"/>
  <c r="O25" i="2"/>
  <c r="D24" i="2"/>
  <c r="O24" i="2"/>
  <c r="F20" i="2"/>
  <c r="G20" i="2"/>
  <c r="H20" i="2"/>
  <c r="O44" i="2" l="1"/>
  <c r="O45" i="2"/>
  <c r="O46" i="2"/>
  <c r="O47" i="2"/>
  <c r="D32" i="2"/>
  <c r="D63" i="2"/>
  <c r="D65" i="2"/>
  <c r="D64" i="2"/>
  <c r="D66" i="2"/>
  <c r="B35" i="2"/>
  <c r="D31" i="2"/>
  <c r="D29" i="2"/>
  <c r="D30" i="2"/>
  <c r="D27" i="2"/>
  <c r="D26" i="2"/>
  <c r="P31" i="2"/>
  <c r="O31" i="2"/>
  <c r="O30" i="2"/>
  <c r="O28" i="2"/>
  <c r="M33" i="2"/>
  <c r="O29" i="2"/>
  <c r="P36" i="2"/>
  <c r="M39" i="2" l="1"/>
  <c r="M44" i="2" s="1"/>
  <c r="M49" i="2" s="1"/>
  <c r="O49" i="2"/>
  <c r="O50" i="2"/>
  <c r="O52" i="2"/>
  <c r="O51" i="2"/>
  <c r="D70" i="2"/>
  <c r="D74" i="2"/>
  <c r="D69" i="2"/>
  <c r="D75" i="2"/>
  <c r="D76" i="2"/>
  <c r="D72" i="2"/>
  <c r="D71" i="2"/>
  <c r="D77" i="2"/>
  <c r="D40" i="2"/>
  <c r="D38" i="2"/>
  <c r="D41" i="2"/>
  <c r="D42" i="2"/>
  <c r="D43" i="2"/>
  <c r="D37" i="2"/>
  <c r="B40" i="2"/>
  <c r="D35" i="2"/>
  <c r="D36" i="2"/>
  <c r="O36" i="2"/>
  <c r="O34" i="2"/>
  <c r="O35" i="2"/>
  <c r="O33" i="2"/>
  <c r="B46" i="2" l="1"/>
  <c r="D81" i="2" l="1"/>
  <c r="D85" i="2"/>
  <c r="D80" i="2"/>
  <c r="D87" i="2"/>
  <c r="D83" i="2"/>
  <c r="D86" i="2"/>
  <c r="D82" i="2"/>
  <c r="D88" i="2"/>
  <c r="D51" i="2"/>
  <c r="D53" i="2"/>
  <c r="D52" i="2"/>
  <c r="D54" i="2"/>
  <c r="D49" i="2" l="1"/>
  <c r="B51" i="2"/>
  <c r="B58" i="2" s="1"/>
  <c r="B63" i="2" s="1"/>
  <c r="B69" i="2" s="1"/>
  <c r="B74" i="2" s="1"/>
  <c r="B80" i="2" s="1"/>
  <c r="B85" i="2" s="1"/>
  <c r="D46" i="2"/>
  <c r="D47" i="2"/>
  <c r="D4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Robin A.</author>
  </authors>
  <commentList>
    <comment ref="E3" authorId="0" shapeId="0" xr:uid="{5088B612-978E-475E-8560-2F69007E8FBA}">
      <text>
        <r>
          <rPr>
            <b/>
            <sz val="9"/>
            <color indexed="81"/>
            <rFont val="Tahoma"/>
            <charset val="1"/>
          </rPr>
          <t>Robin A.:</t>
        </r>
        <r>
          <rPr>
            <sz val="9"/>
            <color indexed="81"/>
            <rFont val="Tahoma"/>
            <charset val="1"/>
          </rPr>
          <t xml:space="preserve">
2.5.1.4.2.5.2 from RFI</t>
        </r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5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</futureMetadata>
  <valueMetadata count="5">
    <bk>
      <rc t="1" v="0"/>
    </bk>
    <bk>
      <rc t="1" v="1"/>
    </bk>
    <bk>
      <rc t="1" v="2"/>
    </bk>
    <bk>
      <rc t="1" v="3"/>
    </bk>
    <bk>
      <rc t="1" v="4"/>
    </bk>
  </valueMetadata>
</metadata>
</file>

<file path=xl/sharedStrings.xml><?xml version="1.0" encoding="utf-8"?>
<sst xmlns="http://schemas.openxmlformats.org/spreadsheetml/2006/main" count="520" uniqueCount="52">
  <si>
    <t>G</t>
  </si>
  <si>
    <t>G = G1 + G2 + G3 + …</t>
  </si>
  <si>
    <t>A1</t>
  </si>
  <si>
    <t>EQU</t>
  </si>
  <si>
    <t>Combinazioni per verifica SLE Caratteristica (CHR)</t>
  </si>
  <si>
    <t>Combinazioni per verifica SLE Frequente (FRQ)</t>
  </si>
  <si>
    <t>Combinazioni per verifica SLE Quasi permanente (QP)</t>
  </si>
  <si>
    <t>Permanent actions</t>
  </si>
  <si>
    <t xml:space="preserve">Settlements </t>
  </si>
  <si>
    <t>Coefficienti di combinazione
Tab. 5.2.VI</t>
  </si>
  <si>
    <t>Coefficienti parziali di sicurezza per le combinazioni di carico agli SLU
Tab. 5.2.V</t>
  </si>
  <si>
    <t>COMBINATION NAME</t>
  </si>
  <si>
    <t>ST</t>
  </si>
  <si>
    <t>Dynamic Coefficient</t>
  </si>
  <si>
    <t>Element</t>
  </si>
  <si>
    <t>Bottom / Top chords</t>
  </si>
  <si>
    <t>Stringers</t>
  </si>
  <si>
    <t>Intermediate cross beams</t>
  </si>
  <si>
    <t>End cross beams</t>
  </si>
  <si>
    <t>b</t>
  </si>
  <si>
    <r>
      <rPr>
        <b/>
        <sz val="11"/>
        <color theme="1"/>
        <rFont val="Symbol"/>
        <family val="1"/>
        <charset val="2"/>
      </rPr>
      <t>f</t>
    </r>
    <r>
      <rPr>
        <b/>
        <sz val="9.35"/>
        <color theme="1"/>
        <rFont val="Swis721 BT"/>
        <family val="2"/>
      </rPr>
      <t>2</t>
    </r>
  </si>
  <si>
    <r>
      <rPr>
        <b/>
        <sz val="11"/>
        <color theme="1"/>
        <rFont val="Symbol"/>
        <family val="1"/>
        <charset val="2"/>
      </rPr>
      <t>f</t>
    </r>
    <r>
      <rPr>
        <b/>
        <sz val="11"/>
        <color theme="1"/>
        <rFont val="Swis721 BT"/>
        <family val="1"/>
        <charset val="2"/>
      </rPr>
      <t>3</t>
    </r>
  </si>
  <si>
    <t>Load actions</t>
  </si>
  <si>
    <t>Name</t>
  </si>
  <si>
    <t xml:space="preserve">Permanent </t>
  </si>
  <si>
    <t>Variable (Traffic)</t>
  </si>
  <si>
    <t>Coefficient</t>
  </si>
  <si>
    <t>Qi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</si>
  <si>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Swis721 BT"/>
        <family val="2"/>
      </rPr>
      <t>Qi</t>
    </r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</si>
  <si>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Swis721 BT"/>
        <family val="2"/>
      </rPr>
      <t>Q</t>
    </r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</si>
  <si>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Swis721 BT"/>
        <family val="2"/>
      </rPr>
      <t>G1</t>
    </r>
    <r>
      <rPr>
        <sz val="11"/>
        <color theme="1"/>
        <rFont val="Swis721 BT"/>
        <family val="2"/>
      </rPr>
      <t xml:space="preserve">, </t>
    </r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Swis721 BT"/>
        <family val="2"/>
      </rPr>
      <t>G2</t>
    </r>
    <r>
      <rPr>
        <sz val="11"/>
        <color theme="1"/>
        <rFont val="Swis721 BT"/>
        <family val="2"/>
      </rPr>
      <t>,</t>
    </r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Swis721 BT"/>
        <family val="2"/>
      </rPr>
      <t>G3</t>
    </r>
    <r>
      <rPr>
        <sz val="11"/>
        <color theme="1"/>
        <rFont val="Swis721 BT"/>
        <family val="2"/>
      </rPr>
      <t>…</t>
    </r>
  </si>
  <si>
    <t xml:space="preserve">Variable Thermal </t>
  </si>
  <si>
    <t xml:space="preserve">Variable Wind 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</si>
  <si>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Swis721 BT"/>
        <family val="2"/>
      </rPr>
      <t>Ced</t>
    </r>
  </si>
  <si>
    <t>GROUP</t>
  </si>
  <si>
    <t>Variable Load</t>
  </si>
  <si>
    <t>-</t>
  </si>
  <si>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wis721 BT"/>
        <family val="2"/>
      </rPr>
      <t>0</t>
    </r>
  </si>
  <si>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wis721 BT"/>
        <family val="2"/>
      </rPr>
      <t>1</t>
    </r>
  </si>
  <si>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wis721 BT"/>
        <family val="2"/>
      </rPr>
      <t>2</t>
    </r>
  </si>
  <si>
    <t>TRAFFIC</t>
  </si>
  <si>
    <t xml:space="preserve">G min </t>
  </si>
  <si>
    <t xml:space="preserve">G max </t>
  </si>
  <si>
    <t>THERMAL</t>
  </si>
  <si>
    <t>WIND</t>
  </si>
  <si>
    <r>
      <t>T</t>
    </r>
    <r>
      <rPr>
        <vertAlign val="subscript"/>
        <sz val="10"/>
        <rFont val="Swis721 BT"/>
        <family val="2"/>
      </rPr>
      <t>k</t>
    </r>
  </si>
  <si>
    <r>
      <t>F</t>
    </r>
    <r>
      <rPr>
        <vertAlign val="subscript"/>
        <sz val="10"/>
        <color theme="1"/>
        <rFont val="Swis721 BT"/>
        <family val="2"/>
      </rPr>
      <t>Wk</t>
    </r>
  </si>
  <si>
    <t>WITHOUT SETTLEMENTS</t>
  </si>
  <si>
    <t>WITH SETTLEMENTS</t>
  </si>
  <si>
    <t>Combinazioni per verifica stato limite di resistenza (STR) A1 2.6.1[4]</t>
  </si>
  <si>
    <t>Q (G1,G3)</t>
  </si>
  <si>
    <t>Q (GR1,GR3)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</si>
</sst>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Swis721 BT"/>
      <family val="2"/>
    </font>
    <font>
      <b/>
      <sz val="11"/>
      <color theme="1"/>
      <name val="Swis721 BT"/>
      <family val="2"/>
    </font>
    <font>
      <vertAlign val="subscript"/>
      <sz val="11"/>
      <color theme="1"/>
      <name val="Swis721 BT"/>
      <family val="2"/>
    </font>
    <font>
      <sz val="11"/>
      <name val="Swis721 BT"/>
      <family val="2"/>
    </font>
    <font>
      <b/>
      <i/>
      <sz val="11"/>
      <color theme="1"/>
      <name val="Swis721 BT"/>
      <family val="2"/>
    </font>
    <font>
      <sz val="11"/>
      <color theme="1"/>
      <name val="Swis721 BT"/>
      <family val="1"/>
      <charset val="2"/>
    </font>
    <font>
      <b/>
      <sz val="11"/>
      <color theme="1"/>
      <name val="Swis721 BT"/>
      <family val="1"/>
      <charset val="2"/>
    </font>
    <font>
      <b/>
      <sz val="11"/>
      <color theme="1"/>
      <name val="Symbol"/>
      <family val="1"/>
      <charset val="2"/>
    </font>
    <font>
      <b/>
      <sz val="9.35"/>
      <color theme="1"/>
      <name val="Swis721 BT"/>
      <family val="2"/>
    </font>
    <font>
      <sz val="11"/>
      <color rgb="FF0070C0"/>
      <name val="Swis721 BT"/>
      <family val="2"/>
    </font>
    <font>
      <b/>
      <vertAlign val="subscript"/>
      <sz val="11"/>
      <color theme="1"/>
      <name val="Swis721 BT"/>
      <family val="2"/>
    </font>
    <font>
      <b/>
      <u/>
      <sz val="11"/>
      <color theme="1"/>
      <name val="Swis721 BT"/>
      <family val="2"/>
    </font>
    <font>
      <sz val="10"/>
      <color theme="1"/>
      <name val="Swis721 BT"/>
      <family val="2"/>
    </font>
    <font>
      <sz val="10"/>
      <name val="Swis721 BT"/>
      <family val="2"/>
    </font>
    <font>
      <vertAlign val="subscript"/>
      <sz val="10"/>
      <name val="Swis721 BT"/>
      <family val="2"/>
    </font>
    <font>
      <vertAlign val="subscript"/>
      <sz val="10"/>
      <color theme="1"/>
      <name val="Swis721 BT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3" fillId="0" borderId="1" xfId="0" applyFont="1" applyBorder="1"/>
    <xf numFmtId="0" fontId="2" fillId="4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14" fillId="3" borderId="1" xfId="0" applyFont="1" applyFill="1" applyBorder="1"/>
    <xf numFmtId="0" fontId="14" fillId="2" borderId="1" xfId="0" applyFont="1" applyFill="1" applyBorder="1"/>
    <xf numFmtId="0" fontId="15" fillId="4" borderId="1" xfId="0" applyFont="1" applyFill="1" applyBorder="1"/>
    <xf numFmtId="0" fontId="14" fillId="4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5" xfId="0" applyFont="1" applyFill="1" applyBorder="1"/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2" xfId="0" applyFont="1" applyBorder="1"/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/>
    <xf numFmtId="0" fontId="2" fillId="0" borderId="29" xfId="0" applyFont="1" applyBorder="1"/>
    <xf numFmtId="0" fontId="2" fillId="0" borderId="25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textRotation="90"/>
    </xf>
    <xf numFmtId="0" fontId="3" fillId="0" borderId="15" xfId="0" applyFont="1" applyBorder="1" applyAlignment="1">
      <alignment horizontal="center"/>
    </xf>
    <xf numFmtId="0" fontId="2" fillId="0" borderId="23" xfId="0" applyFont="1" applyBorder="1"/>
    <xf numFmtId="2" fontId="11" fillId="7" borderId="1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2" fillId="5" borderId="9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2" borderId="7" xfId="0" applyFont="1" applyFill="1" applyBorder="1"/>
    <xf numFmtId="0" fontId="13" fillId="8" borderId="2" xfId="0" applyFont="1" applyFill="1" applyBorder="1"/>
    <xf numFmtId="0" fontId="13" fillId="8" borderId="12" xfId="0" applyFont="1" applyFill="1" applyBorder="1"/>
    <xf numFmtId="0" fontId="3" fillId="6" borderId="14" xfId="0" applyFont="1" applyFill="1" applyBorder="1"/>
    <xf numFmtId="0" fontId="3" fillId="6" borderId="15" xfId="0" applyFont="1" applyFill="1" applyBorder="1"/>
    <xf numFmtId="0" fontId="3" fillId="9" borderId="14" xfId="0" applyFont="1" applyFill="1" applyBorder="1"/>
    <xf numFmtId="0" fontId="3" fillId="9" borderId="15" xfId="0" applyFont="1" applyFill="1" applyBorder="1"/>
    <xf numFmtId="0" fontId="13" fillId="8" borderId="5" xfId="0" applyFont="1" applyFill="1" applyBorder="1" applyAlignment="1">
      <alignment horizontal="center"/>
    </xf>
    <xf numFmtId="0" fontId="13" fillId="8" borderId="1" xfId="0" applyFont="1" applyFill="1" applyBorder="1" applyAlignment="1">
      <alignment horizontal="center"/>
    </xf>
    <xf numFmtId="0" fontId="13" fillId="8" borderId="6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9" borderId="13" xfId="0" applyFont="1" applyFill="1" applyBorder="1" applyAlignment="1">
      <alignment horizontal="center" wrapText="1"/>
    </xf>
    <xf numFmtId="0" fontId="3" fillId="9" borderId="14" xfId="0" applyFont="1" applyFill="1" applyBorder="1" applyAlignment="1">
      <alignment horizontal="center"/>
    </xf>
    <xf numFmtId="0" fontId="3" fillId="9" borderId="15" xfId="0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wrapText="1"/>
    </xf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13" fillId="8" borderId="11" xfId="0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9" borderId="26" xfId="0" applyFont="1" applyFill="1" applyBorder="1" applyAlignment="1">
      <alignment horizontal="center" wrapText="1"/>
    </xf>
    <xf numFmtId="0" fontId="3" fillId="9" borderId="27" xfId="0" applyFont="1" applyFill="1" applyBorder="1" applyAlignment="1">
      <alignment horizontal="center" wrapText="1"/>
    </xf>
    <xf numFmtId="0" fontId="3" fillId="9" borderId="38" xfId="0" applyFont="1" applyFill="1" applyBorder="1" applyAlignment="1">
      <alignment horizontal="center" wrapText="1"/>
    </xf>
    <xf numFmtId="0" fontId="13" fillId="8" borderId="35" xfId="0" applyFont="1" applyFill="1" applyBorder="1" applyAlignment="1">
      <alignment horizontal="center"/>
    </xf>
    <xf numFmtId="0" fontId="13" fillId="8" borderId="36" xfId="0" applyFont="1" applyFill="1" applyBorder="1" applyAlignment="1">
      <alignment horizontal="center"/>
    </xf>
    <xf numFmtId="0" fontId="13" fillId="8" borderId="37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 wrapText="1"/>
    </xf>
    <xf numFmtId="0" fontId="3" fillId="6" borderId="27" xfId="0" applyFont="1" applyFill="1" applyBorder="1" applyAlignment="1">
      <alignment horizontal="center" wrapText="1"/>
    </xf>
    <xf numFmtId="0" fontId="3" fillId="6" borderId="38" xfId="0" applyFont="1" applyFill="1" applyBorder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5">
  <rv s="0">
    <v>0</v>
    <v>5</v>
  </rv>
  <rv s="0">
    <v>1</v>
    <v>5</v>
  </rv>
  <rv s="0">
    <v>2</v>
    <v>5</v>
  </rv>
  <rv s="0">
    <v>3</v>
    <v>5</v>
  </rv>
  <rv s="0">
    <v>4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S152"/>
  <sheetViews>
    <sheetView zoomScale="70" zoomScaleNormal="70" workbookViewId="0">
      <selection activeCell="Q29" sqref="Q29"/>
    </sheetView>
  </sheetViews>
  <sheetFormatPr defaultRowHeight="13.8"/>
  <cols>
    <col min="1" max="1" width="8.88671875" style="1"/>
    <col min="2" max="2" width="27.6640625" style="1" bestFit="1" customWidth="1"/>
    <col min="3" max="3" width="8.77734375" style="1" customWidth="1"/>
    <col min="4" max="4" width="8.88671875" style="1" bestFit="1" customWidth="1"/>
    <col min="5" max="5" width="8.77734375" style="1" bestFit="1" customWidth="1"/>
    <col min="6" max="6" width="13.44140625" style="1" bestFit="1" customWidth="1"/>
    <col min="7" max="7" width="22.6640625" style="1" bestFit="1" customWidth="1"/>
    <col min="8" max="8" width="14.5546875" style="2" customWidth="1"/>
    <col min="9" max="9" width="9.109375" style="2"/>
    <col min="10" max="10" width="15.88671875" style="2" bestFit="1" customWidth="1"/>
    <col min="11" max="14" width="9.109375" style="2"/>
    <col min="15" max="15" width="20.5546875" style="2" bestFit="1" customWidth="1"/>
    <col min="16" max="17" width="9.109375" style="2"/>
    <col min="18" max="18" width="18.88671875" style="2" bestFit="1" customWidth="1"/>
    <col min="19" max="25" width="8.88671875" style="1"/>
    <col min="26" max="26" width="20.5546875" style="1" bestFit="1" customWidth="1"/>
    <col min="27" max="29" width="8.88671875" style="1"/>
    <col min="30" max="30" width="19.33203125" style="1" bestFit="1" customWidth="1"/>
    <col min="31" max="36" width="8.88671875" style="1"/>
    <col min="37" max="37" width="16.88671875" style="1" customWidth="1"/>
    <col min="38" max="40" width="8.88671875" style="1"/>
    <col min="41" max="41" width="17" style="1" bestFit="1" customWidth="1"/>
    <col min="42" max="16384" width="8.88671875" style="1"/>
  </cols>
  <sheetData>
    <row r="2" spans="2:45" ht="52.8" customHeight="1">
      <c r="C2" s="108" t="s">
        <v>13</v>
      </c>
      <c r="D2" s="108"/>
      <c r="E2" s="108"/>
      <c r="K2" s="111" t="s">
        <v>10</v>
      </c>
      <c r="L2" s="111"/>
      <c r="M2" s="111"/>
      <c r="N2" s="111"/>
      <c r="O2" s="80" t="s">
        <v>9</v>
      </c>
      <c r="P2" s="81"/>
      <c r="Q2" s="82"/>
      <c r="S2" s="2"/>
      <c r="T2" s="2"/>
    </row>
    <row r="3" spans="2:45" ht="16.2">
      <c r="B3" s="8" t="s">
        <v>14</v>
      </c>
      <c r="C3" s="9" t="s">
        <v>20</v>
      </c>
      <c r="D3" s="9" t="s">
        <v>21</v>
      </c>
      <c r="E3" s="10" t="s">
        <v>19</v>
      </c>
      <c r="G3" s="13" t="s">
        <v>23</v>
      </c>
      <c r="H3" s="109" t="s">
        <v>22</v>
      </c>
      <c r="I3" s="109"/>
      <c r="J3" s="8" t="s">
        <v>26</v>
      </c>
      <c r="K3" s="109" t="s">
        <v>3</v>
      </c>
      <c r="L3" s="109"/>
      <c r="M3" s="109" t="s">
        <v>2</v>
      </c>
      <c r="N3" s="109"/>
      <c r="O3" s="9" t="s">
        <v>37</v>
      </c>
      <c r="P3" s="9" t="s">
        <v>38</v>
      </c>
      <c r="Q3" s="9" t="s">
        <v>39</v>
      </c>
      <c r="S3" s="2"/>
      <c r="T3" s="2"/>
    </row>
    <row r="4" spans="2:45" ht="16.2">
      <c r="B4" s="11" t="s">
        <v>15</v>
      </c>
      <c r="C4" s="12">
        <v>1.04</v>
      </c>
      <c r="D4" s="12">
        <v>1.06</v>
      </c>
      <c r="E4" s="12">
        <v>1.1000000000000001</v>
      </c>
      <c r="G4" s="22" t="s">
        <v>1</v>
      </c>
      <c r="H4" s="112" t="s">
        <v>24</v>
      </c>
      <c r="I4" s="112"/>
      <c r="J4" s="16" t="s">
        <v>30</v>
      </c>
      <c r="K4" s="15">
        <v>0.9</v>
      </c>
      <c r="L4" s="56">
        <v>1.1000000000000001</v>
      </c>
      <c r="M4" s="15">
        <v>1</v>
      </c>
      <c r="N4" s="15">
        <v>1.35</v>
      </c>
      <c r="O4" s="15" t="s">
        <v>36</v>
      </c>
      <c r="P4" s="15" t="s">
        <v>36</v>
      </c>
      <c r="Q4" s="15" t="s">
        <v>36</v>
      </c>
      <c r="S4" s="2"/>
      <c r="T4" s="2"/>
    </row>
    <row r="5" spans="2:45" ht="16.2">
      <c r="B5" s="11" t="s">
        <v>16</v>
      </c>
      <c r="C5" s="12">
        <v>1.39</v>
      </c>
      <c r="D5" s="12">
        <v>1.59</v>
      </c>
      <c r="E5" s="12">
        <v>1</v>
      </c>
      <c r="G5" s="23" t="s">
        <v>51</v>
      </c>
      <c r="H5" s="105" t="s">
        <v>25</v>
      </c>
      <c r="I5" s="105"/>
      <c r="J5" s="17" t="s">
        <v>29</v>
      </c>
      <c r="K5" s="15">
        <v>0</v>
      </c>
      <c r="L5" s="15">
        <v>1.35</v>
      </c>
      <c r="M5" s="15">
        <v>0</v>
      </c>
      <c r="N5" s="56">
        <f>1.35*D4*E4</f>
        <v>1.5741000000000005</v>
      </c>
      <c r="O5" s="56">
        <f>0.8*D4*E4</f>
        <v>0.93280000000000018</v>
      </c>
      <c r="P5" s="56">
        <f>+O5</f>
        <v>0.93280000000000018</v>
      </c>
      <c r="Q5" s="56">
        <v>0</v>
      </c>
      <c r="S5" s="2"/>
      <c r="T5" s="2"/>
    </row>
    <row r="6" spans="2:45" ht="16.2">
      <c r="B6" s="11" t="s">
        <v>17</v>
      </c>
      <c r="C6" s="12">
        <v>1.37</v>
      </c>
      <c r="D6" s="12">
        <v>1.52</v>
      </c>
      <c r="E6" s="12">
        <v>1.1000000000000001</v>
      </c>
      <c r="G6" s="24" t="s">
        <v>45</v>
      </c>
      <c r="H6" s="110" t="s">
        <v>31</v>
      </c>
      <c r="I6" s="110"/>
      <c r="J6" s="14" t="s">
        <v>28</v>
      </c>
      <c r="K6" s="15">
        <v>0</v>
      </c>
      <c r="L6" s="56">
        <v>1.5</v>
      </c>
      <c r="M6" s="15">
        <v>0</v>
      </c>
      <c r="N6" s="56">
        <v>1.5</v>
      </c>
      <c r="O6" s="56">
        <v>0.6</v>
      </c>
      <c r="P6" s="56">
        <v>0.6</v>
      </c>
      <c r="Q6" s="56">
        <v>0.5</v>
      </c>
      <c r="S6" s="2"/>
      <c r="T6" s="2"/>
    </row>
    <row r="7" spans="2:45" ht="16.2">
      <c r="B7" s="11" t="s">
        <v>18</v>
      </c>
      <c r="C7" s="12">
        <v>1.66</v>
      </c>
      <c r="D7" s="12">
        <v>2</v>
      </c>
      <c r="E7" s="12">
        <v>1</v>
      </c>
      <c r="G7" s="25" t="s">
        <v>46</v>
      </c>
      <c r="H7" s="104" t="s">
        <v>32</v>
      </c>
      <c r="I7" s="104"/>
      <c r="J7" s="14" t="s">
        <v>28</v>
      </c>
      <c r="K7" s="15">
        <v>0</v>
      </c>
      <c r="L7" s="56">
        <v>1.5</v>
      </c>
      <c r="M7" s="15">
        <v>0</v>
      </c>
      <c r="N7" s="56">
        <v>1.5</v>
      </c>
      <c r="O7" s="56">
        <v>0.6</v>
      </c>
      <c r="P7" s="56">
        <v>0.5</v>
      </c>
      <c r="Q7" s="56">
        <v>0</v>
      </c>
      <c r="S7" s="2"/>
      <c r="T7" s="2"/>
    </row>
    <row r="8" spans="2:45" ht="16.2">
      <c r="B8" s="18"/>
      <c r="C8" s="19"/>
      <c r="D8" s="19"/>
      <c r="E8" s="19"/>
      <c r="G8" s="25" t="s">
        <v>27</v>
      </c>
      <c r="H8" s="104" t="s">
        <v>35</v>
      </c>
      <c r="I8" s="104"/>
      <c r="J8" s="14" t="s">
        <v>28</v>
      </c>
      <c r="K8" s="15">
        <v>0</v>
      </c>
      <c r="L8" s="56">
        <v>1.5</v>
      </c>
      <c r="M8" s="15">
        <v>0</v>
      </c>
      <c r="N8" s="56">
        <v>1.5</v>
      </c>
      <c r="O8" s="15" t="s">
        <v>36</v>
      </c>
      <c r="P8" s="15" t="s">
        <v>36</v>
      </c>
      <c r="Q8" s="15" t="s">
        <v>36</v>
      </c>
      <c r="S8" s="2"/>
      <c r="T8" s="2"/>
    </row>
    <row r="9" spans="2:45" ht="16.2">
      <c r="B9" s="18"/>
      <c r="C9" s="19"/>
      <c r="D9" s="19"/>
      <c r="E9" s="19"/>
      <c r="G9" s="25" t="s">
        <v>27</v>
      </c>
      <c r="H9" s="104" t="s">
        <v>35</v>
      </c>
      <c r="I9" s="104"/>
      <c r="J9" s="14" t="s">
        <v>28</v>
      </c>
      <c r="K9" s="15">
        <v>0</v>
      </c>
      <c r="L9" s="56">
        <v>1.5</v>
      </c>
      <c r="M9" s="15">
        <v>0</v>
      </c>
      <c r="N9" s="56">
        <v>1.5</v>
      </c>
      <c r="O9" s="15" t="s">
        <v>36</v>
      </c>
      <c r="P9" s="15" t="s">
        <v>36</v>
      </c>
      <c r="Q9" s="15" t="s">
        <v>36</v>
      </c>
      <c r="S9" s="2"/>
      <c r="T9" s="2"/>
    </row>
    <row r="10" spans="2:45" ht="16.2">
      <c r="G10" s="23" t="s">
        <v>12</v>
      </c>
      <c r="H10" s="105" t="s">
        <v>8</v>
      </c>
      <c r="I10" s="105"/>
      <c r="J10" s="17" t="s">
        <v>33</v>
      </c>
      <c r="K10" s="15">
        <v>0</v>
      </c>
      <c r="L10" s="56">
        <v>1.2</v>
      </c>
      <c r="M10" s="15">
        <v>0</v>
      </c>
      <c r="N10" s="56">
        <v>1.2</v>
      </c>
      <c r="O10" s="15" t="s">
        <v>36</v>
      </c>
      <c r="P10" s="15" t="s">
        <v>36</v>
      </c>
      <c r="Q10" s="15" t="s">
        <v>36</v>
      </c>
      <c r="S10" s="2"/>
      <c r="T10" s="2"/>
    </row>
    <row r="11" spans="2:45">
      <c r="H11" s="1"/>
      <c r="I11" s="1"/>
      <c r="J11" s="1"/>
      <c r="K11" s="1"/>
      <c r="L11" s="1"/>
      <c r="M11" s="1"/>
      <c r="N11" s="1"/>
      <c r="O11" s="1"/>
      <c r="P11" s="1"/>
      <c r="Q11" s="1"/>
      <c r="S11" s="2"/>
      <c r="T11" s="2"/>
    </row>
    <row r="12" spans="2:45" ht="14.4" thickBot="1">
      <c r="H12" s="1"/>
      <c r="I12" s="1"/>
      <c r="J12" s="1"/>
      <c r="K12" s="1"/>
      <c r="L12" s="1"/>
      <c r="M12" s="1"/>
      <c r="N12" s="1"/>
      <c r="O12" s="1"/>
      <c r="P12" s="1"/>
      <c r="Q12" s="1"/>
      <c r="S12" s="2"/>
      <c r="T12" s="2"/>
    </row>
    <row r="13" spans="2:45" ht="14.4" customHeight="1">
      <c r="B13" s="92" t="e" vm="1">
        <v>#VALUE!</v>
      </c>
      <c r="C13" s="93"/>
      <c r="D13" s="93"/>
      <c r="E13" s="93"/>
      <c r="F13" s="93"/>
      <c r="G13" s="93"/>
      <c r="H13" s="93"/>
      <c r="I13" s="93"/>
      <c r="J13" s="93"/>
      <c r="K13" s="94"/>
      <c r="M13" s="92" t="e" vm="2">
        <v>#VALUE!</v>
      </c>
      <c r="N13" s="93"/>
      <c r="O13" s="93"/>
      <c r="P13" s="93"/>
      <c r="Q13" s="93"/>
      <c r="R13" s="93"/>
      <c r="S13" s="93"/>
      <c r="T13" s="93"/>
      <c r="U13" s="93"/>
      <c r="V13" s="94"/>
      <c r="X13" s="92" t="e" vm="3">
        <v>#VALUE!</v>
      </c>
      <c r="Y13" s="93"/>
      <c r="Z13" s="93"/>
      <c r="AA13" s="93"/>
      <c r="AB13" s="93"/>
      <c r="AC13" s="93"/>
      <c r="AD13" s="93"/>
      <c r="AE13" s="93"/>
      <c r="AF13" s="93"/>
      <c r="AG13" s="94"/>
      <c r="AI13" s="92" t="e" vm="4">
        <v>#VALUE!</v>
      </c>
      <c r="AJ13" s="93"/>
      <c r="AK13" s="93"/>
      <c r="AL13" s="93"/>
      <c r="AM13" s="93"/>
      <c r="AN13" s="93"/>
      <c r="AO13" s="93"/>
      <c r="AP13" s="93"/>
      <c r="AQ13" s="93"/>
      <c r="AR13" s="94"/>
    </row>
    <row r="14" spans="2:45" ht="15" customHeight="1" thickBot="1">
      <c r="B14" s="95"/>
      <c r="C14" s="96"/>
      <c r="D14" s="96"/>
      <c r="E14" s="96"/>
      <c r="F14" s="96"/>
      <c r="G14" s="96"/>
      <c r="H14" s="96"/>
      <c r="I14" s="96"/>
      <c r="J14" s="96"/>
      <c r="K14" s="97"/>
      <c r="M14" s="95"/>
      <c r="N14" s="96"/>
      <c r="O14" s="96"/>
      <c r="P14" s="96"/>
      <c r="Q14" s="96"/>
      <c r="R14" s="96"/>
      <c r="S14" s="96"/>
      <c r="T14" s="96"/>
      <c r="U14" s="96"/>
      <c r="V14" s="97"/>
      <c r="X14" s="95"/>
      <c r="Y14" s="96"/>
      <c r="Z14" s="96"/>
      <c r="AA14" s="96"/>
      <c r="AB14" s="96"/>
      <c r="AC14" s="96"/>
      <c r="AD14" s="96"/>
      <c r="AE14" s="96"/>
      <c r="AF14" s="96"/>
      <c r="AG14" s="97"/>
      <c r="AI14" s="95"/>
      <c r="AJ14" s="96"/>
      <c r="AK14" s="96"/>
      <c r="AL14" s="96"/>
      <c r="AM14" s="96"/>
      <c r="AN14" s="96"/>
      <c r="AO14" s="96"/>
      <c r="AP14" s="96"/>
      <c r="AQ14" s="96"/>
      <c r="AR14" s="97"/>
    </row>
    <row r="15" spans="2:45" ht="15" customHeight="1" thickBot="1">
      <c r="B15" s="77" t="s">
        <v>49</v>
      </c>
      <c r="C15" s="78"/>
      <c r="D15" s="78"/>
      <c r="E15" s="78"/>
      <c r="F15" s="78"/>
      <c r="G15" s="78"/>
      <c r="H15" s="78"/>
      <c r="I15" s="78"/>
      <c r="J15" s="78"/>
      <c r="K15" s="79"/>
      <c r="L15" s="46"/>
      <c r="M15" s="77" t="s">
        <v>4</v>
      </c>
      <c r="N15" s="78"/>
      <c r="O15" s="78"/>
      <c r="P15" s="78"/>
      <c r="Q15" s="78"/>
      <c r="R15" s="78"/>
      <c r="S15" s="78"/>
      <c r="T15" s="78"/>
      <c r="U15" s="78"/>
      <c r="V15" s="79"/>
      <c r="W15" s="48"/>
      <c r="X15" s="77" t="s">
        <v>5</v>
      </c>
      <c r="Y15" s="78"/>
      <c r="Z15" s="78"/>
      <c r="AA15" s="78"/>
      <c r="AB15" s="78"/>
      <c r="AC15" s="78"/>
      <c r="AD15" s="78"/>
      <c r="AE15" s="78"/>
      <c r="AF15" s="78"/>
      <c r="AG15" s="79"/>
      <c r="AH15" s="48"/>
      <c r="AI15" s="77" t="s">
        <v>6</v>
      </c>
      <c r="AJ15" s="78"/>
      <c r="AK15" s="78"/>
      <c r="AL15" s="78"/>
      <c r="AM15" s="78"/>
      <c r="AN15" s="78"/>
      <c r="AO15" s="78"/>
      <c r="AP15" s="78"/>
      <c r="AQ15" s="78"/>
      <c r="AR15" s="79"/>
      <c r="AS15" s="48"/>
    </row>
    <row r="16" spans="2:45" ht="142.19999999999999" customHeight="1" thickBot="1">
      <c r="B16" s="51"/>
      <c r="C16" s="52"/>
      <c r="D16" s="53" t="s">
        <v>11</v>
      </c>
      <c r="E16" s="53" t="str">
        <f>+H4</f>
        <v xml:space="preserve">Permanent </v>
      </c>
      <c r="F16" s="53" t="str">
        <f>+H5</f>
        <v>Variable (Traffic)</v>
      </c>
      <c r="G16" s="53" t="str">
        <f>+H6</f>
        <v xml:space="preserve">Variable Thermal </v>
      </c>
      <c r="H16" s="53" t="str">
        <f>+H7</f>
        <v xml:space="preserve">Variable Wind </v>
      </c>
      <c r="I16" s="53" t="str">
        <f>+H10</f>
        <v xml:space="preserve">Settlements </v>
      </c>
      <c r="J16" s="53"/>
      <c r="K16" s="54"/>
      <c r="M16" s="51"/>
      <c r="N16" s="52"/>
      <c r="O16" s="53" t="str">
        <f t="shared" ref="O16:T16" si="0">+D16</f>
        <v>COMBINATION NAME</v>
      </c>
      <c r="P16" s="53" t="str">
        <f t="shared" si="0"/>
        <v xml:space="preserve">Permanent </v>
      </c>
      <c r="Q16" s="53" t="str">
        <f t="shared" si="0"/>
        <v>Variable (Traffic)</v>
      </c>
      <c r="R16" s="53" t="str">
        <f t="shared" si="0"/>
        <v xml:space="preserve">Variable Thermal </v>
      </c>
      <c r="S16" s="53" t="str">
        <f t="shared" si="0"/>
        <v xml:space="preserve">Variable Wind </v>
      </c>
      <c r="T16" s="53" t="str">
        <f t="shared" si="0"/>
        <v xml:space="preserve">Settlements </v>
      </c>
      <c r="U16" s="53"/>
      <c r="V16" s="54"/>
      <c r="X16" s="51"/>
      <c r="Y16" s="52"/>
      <c r="Z16" s="53" t="str">
        <f t="shared" ref="Z16" si="1">+O16</f>
        <v>COMBINATION NAME</v>
      </c>
      <c r="AA16" s="53" t="str">
        <f t="shared" ref="AA16" si="2">+P16</f>
        <v xml:space="preserve">Permanent </v>
      </c>
      <c r="AB16" s="53" t="str">
        <f t="shared" ref="AB16" si="3">+Q16</f>
        <v>Variable (Traffic)</v>
      </c>
      <c r="AC16" s="53" t="str">
        <f t="shared" ref="AC16" si="4">+R16</f>
        <v xml:space="preserve">Variable Thermal </v>
      </c>
      <c r="AD16" s="53" t="str">
        <f t="shared" ref="AD16" si="5">+S16</f>
        <v xml:space="preserve">Variable Wind </v>
      </c>
      <c r="AE16" s="53" t="str">
        <f t="shared" ref="AE16" si="6">+T16</f>
        <v xml:space="preserve">Settlements </v>
      </c>
      <c r="AF16" s="53"/>
      <c r="AG16" s="54"/>
      <c r="AI16" s="51"/>
      <c r="AJ16" s="52"/>
      <c r="AK16" s="53" t="str">
        <f t="shared" ref="AK16" si="7">+Z16</f>
        <v>COMBINATION NAME</v>
      </c>
      <c r="AL16" s="53" t="str">
        <f t="shared" ref="AL16" si="8">+AA16</f>
        <v xml:space="preserve">Permanent </v>
      </c>
      <c r="AM16" s="53" t="str">
        <f t="shared" ref="AM16" si="9">+AB16</f>
        <v>Variable (Traffic)</v>
      </c>
      <c r="AN16" s="53" t="str">
        <f t="shared" ref="AN16" si="10">+AC16</f>
        <v xml:space="preserve">Variable Thermal </v>
      </c>
      <c r="AO16" s="53" t="str">
        <f t="shared" ref="AO16" si="11">+AD16</f>
        <v xml:space="preserve">Variable Wind </v>
      </c>
      <c r="AP16" s="53" t="str">
        <f t="shared" ref="AP16" si="12">+AE16</f>
        <v xml:space="preserve">Settlements </v>
      </c>
      <c r="AQ16" s="53"/>
      <c r="AR16" s="54"/>
    </row>
    <row r="17" spans="2:44">
      <c r="B17" s="38"/>
      <c r="C17" s="39"/>
      <c r="D17" s="39"/>
      <c r="E17" s="7" t="s">
        <v>0</v>
      </c>
      <c r="F17" s="7" t="str">
        <f>+G5</f>
        <v>Q (GR1,GR3)</v>
      </c>
      <c r="G17" s="7" t="str">
        <f>+G6</f>
        <v>Tk</v>
      </c>
      <c r="H17" s="7" t="str">
        <f>+G7</f>
        <v>FWk</v>
      </c>
      <c r="I17" s="7" t="str">
        <f>+G10</f>
        <v>ST</v>
      </c>
      <c r="J17" s="7"/>
      <c r="K17" s="40"/>
      <c r="M17" s="49"/>
      <c r="N17" s="1"/>
      <c r="O17" s="1"/>
      <c r="P17" s="2" t="str">
        <f>+E17</f>
        <v>G</v>
      </c>
      <c r="Q17" s="2" t="str">
        <f>+F17</f>
        <v>Q (GR1,GR3)</v>
      </c>
      <c r="R17" s="2" t="str">
        <f>+G17</f>
        <v>Tk</v>
      </c>
      <c r="S17" s="2" t="str">
        <f>+H17</f>
        <v>FWk</v>
      </c>
      <c r="T17" s="2" t="str">
        <f>+I17</f>
        <v>ST</v>
      </c>
      <c r="V17" s="50"/>
      <c r="X17" s="49"/>
      <c r="AA17" s="2" t="str">
        <f>+P17</f>
        <v>G</v>
      </c>
      <c r="AB17" s="2" t="str">
        <f>+Q17</f>
        <v>Q (GR1,GR3)</v>
      </c>
      <c r="AC17" s="2" t="str">
        <f>+R17</f>
        <v>Tk</v>
      </c>
      <c r="AD17" s="2" t="str">
        <f>+S17</f>
        <v>FWk</v>
      </c>
      <c r="AE17" s="2" t="str">
        <f>+T17</f>
        <v>ST</v>
      </c>
      <c r="AG17" s="50"/>
      <c r="AI17" s="49"/>
      <c r="AJ17" s="123"/>
      <c r="AK17" s="123"/>
      <c r="AL17" s="124" t="str">
        <f>+AA17</f>
        <v>G</v>
      </c>
      <c r="AM17" s="124" t="str">
        <f>+AB17</f>
        <v>Q (GR1,GR3)</v>
      </c>
      <c r="AN17" s="124" t="str">
        <f>+AC17</f>
        <v>Tk</v>
      </c>
      <c r="AO17" s="124" t="str">
        <f>+AD17</f>
        <v>FWk</v>
      </c>
      <c r="AP17" s="124" t="str">
        <f>+AE17</f>
        <v>ST</v>
      </c>
      <c r="AQ17" s="123"/>
      <c r="AR17" s="50"/>
    </row>
    <row r="18" spans="2:44">
      <c r="B18" s="29" t="s">
        <v>34</v>
      </c>
      <c r="C18" s="98" t="s">
        <v>7</v>
      </c>
      <c r="D18" s="99"/>
      <c r="E18" s="99"/>
      <c r="F18" s="99"/>
      <c r="G18" s="99"/>
      <c r="H18" s="99"/>
      <c r="I18" s="99"/>
      <c r="J18" s="98"/>
      <c r="K18" s="99"/>
      <c r="L18" s="18"/>
      <c r="M18" s="29" t="s">
        <v>34</v>
      </c>
      <c r="N18" s="98" t="s">
        <v>7</v>
      </c>
      <c r="O18" s="99"/>
      <c r="P18" s="99"/>
      <c r="Q18" s="99"/>
      <c r="R18" s="99"/>
      <c r="S18" s="99"/>
      <c r="T18" s="99"/>
      <c r="U18" s="99"/>
      <c r="V18" s="100"/>
      <c r="X18" s="29" t="s">
        <v>34</v>
      </c>
      <c r="Y18" s="98" t="s">
        <v>7</v>
      </c>
      <c r="Z18" s="99"/>
      <c r="AA18" s="99"/>
      <c r="AB18" s="99"/>
      <c r="AC18" s="99"/>
      <c r="AD18" s="99"/>
      <c r="AE18" s="99"/>
      <c r="AF18" s="99"/>
      <c r="AG18" s="100"/>
      <c r="AH18" s="4"/>
      <c r="AI18" s="29" t="s">
        <v>34</v>
      </c>
      <c r="AJ18" s="98" t="s">
        <v>7</v>
      </c>
      <c r="AK18" s="99"/>
      <c r="AL18" s="99"/>
      <c r="AM18" s="99"/>
      <c r="AN18" s="99"/>
      <c r="AO18" s="99"/>
      <c r="AP18" s="99"/>
      <c r="AQ18" s="99"/>
      <c r="AR18" s="100"/>
    </row>
    <row r="19" spans="2:44" ht="14.4" customHeight="1">
      <c r="B19" s="103">
        <v>1</v>
      </c>
      <c r="C19" s="26">
        <v>1</v>
      </c>
      <c r="D19" s="5" t="str">
        <f>CONCATENATE("SLU0",B$19,"-",C19)</f>
        <v>SLU01-1</v>
      </c>
      <c r="E19" s="6">
        <f>+$N$4</f>
        <v>1.35</v>
      </c>
      <c r="F19" s="6">
        <v>0</v>
      </c>
      <c r="G19" s="6">
        <v>0</v>
      </c>
      <c r="H19" s="6">
        <v>0</v>
      </c>
      <c r="I19" s="6">
        <v>0</v>
      </c>
      <c r="J19" s="6"/>
      <c r="K19" s="28"/>
      <c r="M19" s="103">
        <v>1</v>
      </c>
      <c r="N19" s="26">
        <v>1</v>
      </c>
      <c r="O19" s="5" t="str">
        <f>CONCATENATE("SLE-CHR",M$19,"-",N19)</f>
        <v>SLE-CHR1-1</v>
      </c>
      <c r="P19" s="6">
        <v>1</v>
      </c>
      <c r="Q19" s="6">
        <v>0</v>
      </c>
      <c r="R19" s="6">
        <v>0</v>
      </c>
      <c r="S19" s="6">
        <v>0</v>
      </c>
      <c r="T19" s="6">
        <v>0</v>
      </c>
      <c r="U19" s="6"/>
      <c r="V19" s="28"/>
      <c r="X19" s="103">
        <v>1</v>
      </c>
      <c r="Y19" s="26">
        <v>1</v>
      </c>
      <c r="Z19" s="5" t="str">
        <f>CONCATENATE("SLE-FRQ",X$19,"-",Y19)</f>
        <v>SLE-FRQ1-1</v>
      </c>
      <c r="AA19" s="6">
        <v>1</v>
      </c>
      <c r="AB19" s="6">
        <v>0</v>
      </c>
      <c r="AC19" s="6">
        <v>0</v>
      </c>
      <c r="AD19" s="6">
        <v>0</v>
      </c>
      <c r="AE19" s="6">
        <v>0</v>
      </c>
      <c r="AF19" s="6"/>
      <c r="AG19" s="28"/>
      <c r="AI19" s="103">
        <v>1</v>
      </c>
      <c r="AJ19" s="26">
        <v>1</v>
      </c>
      <c r="AK19" s="5" t="str">
        <f t="shared" ref="AK19:AK20" si="13">CONCATENATE("SLE-QP",AI$23,"-",AJ19)</f>
        <v>SLE-QP2-1</v>
      </c>
      <c r="AL19" s="6">
        <v>1</v>
      </c>
      <c r="AM19" s="6">
        <v>0</v>
      </c>
      <c r="AN19" s="6">
        <v>0</v>
      </c>
      <c r="AO19" s="6">
        <v>0</v>
      </c>
      <c r="AP19" s="6">
        <v>0</v>
      </c>
      <c r="AQ19" s="6"/>
      <c r="AR19" s="28"/>
    </row>
    <row r="20" spans="2:44" ht="14.4" thickBot="1">
      <c r="B20" s="72"/>
      <c r="C20" s="42">
        <v>2</v>
      </c>
      <c r="D20" s="43" t="str">
        <f>CONCATENATE("SLU0",B$19,"-",C20)</f>
        <v>SLU01-2</v>
      </c>
      <c r="E20" s="44">
        <f>+$N$4</f>
        <v>1.35</v>
      </c>
      <c r="F20" s="44">
        <f t="shared" ref="F20:H20" si="14">F19</f>
        <v>0</v>
      </c>
      <c r="G20" s="44">
        <f t="shared" si="14"/>
        <v>0</v>
      </c>
      <c r="H20" s="44">
        <f t="shared" si="14"/>
        <v>0</v>
      </c>
      <c r="I20" s="44">
        <f>$N$10</f>
        <v>1.2</v>
      </c>
      <c r="J20" s="44"/>
      <c r="K20" s="45"/>
      <c r="M20" s="72"/>
      <c r="N20" s="42">
        <v>2</v>
      </c>
      <c r="O20" s="43" t="str">
        <f>CONCATENATE("SLE-CHR",M$19,"-",N20)</f>
        <v>SLE-CHR1-2</v>
      </c>
      <c r="P20" s="44">
        <f>P19</f>
        <v>1</v>
      </c>
      <c r="Q20" s="44">
        <f t="shared" ref="Q20:R20" si="15">Q19</f>
        <v>0</v>
      </c>
      <c r="R20" s="44">
        <f t="shared" si="15"/>
        <v>0</v>
      </c>
      <c r="S20" s="44">
        <f>S19</f>
        <v>0</v>
      </c>
      <c r="T20" s="44">
        <v>1</v>
      </c>
      <c r="U20" s="44"/>
      <c r="V20" s="45"/>
      <c r="X20" s="72"/>
      <c r="Y20" s="42">
        <v>2</v>
      </c>
      <c r="Z20" s="43" t="str">
        <f>CONCATENATE("SLE-FRQ",X$19,"-",Y20)</f>
        <v>SLE-FRQ1-2</v>
      </c>
      <c r="AA20" s="44">
        <f>AA19</f>
        <v>1</v>
      </c>
      <c r="AB20" s="44">
        <f>AB19</f>
        <v>0</v>
      </c>
      <c r="AC20" s="44">
        <f>AC19</f>
        <v>0</v>
      </c>
      <c r="AD20" s="44">
        <f>AD19</f>
        <v>0</v>
      </c>
      <c r="AE20" s="44">
        <v>1</v>
      </c>
      <c r="AF20" s="44"/>
      <c r="AG20" s="45"/>
      <c r="AI20" s="103"/>
      <c r="AJ20" s="26">
        <v>2</v>
      </c>
      <c r="AK20" s="5" t="str">
        <f t="shared" si="13"/>
        <v>SLE-QP2-2</v>
      </c>
      <c r="AL20" s="6">
        <f>AL19</f>
        <v>1</v>
      </c>
      <c r="AM20" s="6">
        <f>AM19</f>
        <v>0</v>
      </c>
      <c r="AN20" s="6">
        <f>AN19</f>
        <v>0</v>
      </c>
      <c r="AO20" s="6">
        <f>AO19</f>
        <v>0</v>
      </c>
      <c r="AP20" s="6">
        <v>1</v>
      </c>
      <c r="AQ20" s="6"/>
      <c r="AR20" s="28"/>
    </row>
    <row r="21" spans="2:44" ht="14.4" customHeight="1" thickBot="1">
      <c r="B21" s="120" t="s">
        <v>47</v>
      </c>
      <c r="C21" s="121"/>
      <c r="D21" s="121"/>
      <c r="E21" s="121"/>
      <c r="F21" s="121"/>
      <c r="G21" s="121"/>
      <c r="H21" s="121"/>
      <c r="I21" s="122"/>
      <c r="J21" s="65"/>
      <c r="K21" s="66"/>
      <c r="L21" s="46"/>
      <c r="M21" s="83" t="s">
        <v>47</v>
      </c>
      <c r="N21" s="84"/>
      <c r="O21" s="84"/>
      <c r="P21" s="84"/>
      <c r="Q21" s="84"/>
      <c r="R21" s="84"/>
      <c r="S21" s="84"/>
      <c r="T21" s="84"/>
      <c r="U21" s="84"/>
      <c r="V21" s="85"/>
      <c r="W21" s="20"/>
      <c r="X21" s="83" t="s">
        <v>47</v>
      </c>
      <c r="Y21" s="84"/>
      <c r="Z21" s="84"/>
      <c r="AA21" s="84"/>
      <c r="AB21" s="84"/>
      <c r="AC21" s="84"/>
      <c r="AD21" s="84"/>
      <c r="AE21" s="84"/>
      <c r="AF21" s="84"/>
      <c r="AG21" s="85"/>
      <c r="AH21" s="20"/>
      <c r="AI21" s="89" t="s">
        <v>47</v>
      </c>
      <c r="AJ21" s="90"/>
      <c r="AK21" s="90"/>
      <c r="AL21" s="90"/>
      <c r="AM21" s="90"/>
      <c r="AN21" s="90"/>
      <c r="AO21" s="90"/>
      <c r="AP21" s="90"/>
      <c r="AQ21" s="90"/>
      <c r="AR21" s="91"/>
    </row>
    <row r="22" spans="2:44">
      <c r="B22" s="117" t="s">
        <v>40</v>
      </c>
      <c r="C22" s="118"/>
      <c r="D22" s="118"/>
      <c r="E22" s="118"/>
      <c r="F22" s="118"/>
      <c r="G22" s="118"/>
      <c r="H22" s="118"/>
      <c r="I22" s="119"/>
      <c r="J22" s="63"/>
      <c r="K22" s="64"/>
      <c r="L22" s="47"/>
      <c r="M22" s="86" t="s">
        <v>40</v>
      </c>
      <c r="N22" s="87"/>
      <c r="O22" s="87"/>
      <c r="P22" s="87"/>
      <c r="Q22" s="87"/>
      <c r="R22" s="87"/>
      <c r="S22" s="87"/>
      <c r="T22" s="87"/>
      <c r="U22" s="87"/>
      <c r="V22" s="88"/>
      <c r="W22" s="4"/>
      <c r="X22" s="86" t="s">
        <v>40</v>
      </c>
      <c r="Y22" s="87"/>
      <c r="Z22" s="87"/>
      <c r="AA22" s="87"/>
      <c r="AB22" s="87"/>
      <c r="AC22" s="87"/>
      <c r="AD22" s="87"/>
      <c r="AE22" s="87"/>
      <c r="AF22" s="87"/>
      <c r="AG22" s="88"/>
      <c r="AH22" s="4"/>
      <c r="AI22" s="69" t="s">
        <v>43</v>
      </c>
      <c r="AJ22" s="70"/>
      <c r="AK22" s="70"/>
      <c r="AL22" s="70"/>
      <c r="AM22" s="70"/>
      <c r="AN22" s="70"/>
      <c r="AO22" s="70"/>
      <c r="AP22" s="70"/>
      <c r="AQ22" s="70"/>
      <c r="AR22" s="71"/>
    </row>
    <row r="23" spans="2:44" ht="14.4" customHeight="1" thickBot="1">
      <c r="B23" s="30"/>
      <c r="C23" s="98" t="s">
        <v>41</v>
      </c>
      <c r="D23" s="99"/>
      <c r="E23" s="99"/>
      <c r="F23" s="99"/>
      <c r="G23" s="99"/>
      <c r="H23" s="99"/>
      <c r="I23" s="99"/>
      <c r="J23" s="61"/>
      <c r="K23" s="62"/>
      <c r="L23" s="18"/>
      <c r="M23" s="103">
        <f>M19+1</f>
        <v>2</v>
      </c>
      <c r="N23" s="26">
        <v>1</v>
      </c>
      <c r="O23" s="5" t="str">
        <f>CONCATENATE("SLE-CHR",M$23,"-",N23)</f>
        <v>SLE-CHR2-1</v>
      </c>
      <c r="P23" s="6">
        <v>1</v>
      </c>
      <c r="Q23" s="27">
        <f>+D4*E4</f>
        <v>1.1660000000000001</v>
      </c>
      <c r="R23" s="6">
        <v>0</v>
      </c>
      <c r="S23" s="6">
        <v>0</v>
      </c>
      <c r="T23" s="6">
        <v>0</v>
      </c>
      <c r="U23" s="6"/>
      <c r="V23" s="31"/>
      <c r="X23" s="72">
        <f>X19+1</f>
        <v>2</v>
      </c>
      <c r="Y23" s="26">
        <v>1</v>
      </c>
      <c r="Z23" s="5" t="str">
        <f>CONCATENATE("SLE-FRQ",X$23,"-",Y23)</f>
        <v>SLE-FRQ2-1</v>
      </c>
      <c r="AA23" s="6">
        <v>1</v>
      </c>
      <c r="AB23" s="27">
        <f>+$P$5</f>
        <v>0.93280000000000018</v>
      </c>
      <c r="AC23" s="6">
        <v>0</v>
      </c>
      <c r="AD23" s="6">
        <v>0</v>
      </c>
      <c r="AE23" s="6">
        <v>0</v>
      </c>
      <c r="AF23" s="6"/>
      <c r="AG23" s="31"/>
      <c r="AI23" s="32">
        <f>+AI19+1</f>
        <v>2</v>
      </c>
      <c r="AJ23" s="33">
        <v>1</v>
      </c>
      <c r="AK23" s="55" t="str">
        <f>CONCATENATE("SLE-QP",AI$23,"-",AJ23)</f>
        <v>SLE-QP2-1</v>
      </c>
      <c r="AL23" s="35">
        <v>1</v>
      </c>
      <c r="AM23" s="35">
        <v>0</v>
      </c>
      <c r="AN23" s="36">
        <f>+$P$6</f>
        <v>0.6</v>
      </c>
      <c r="AO23" s="35">
        <v>0</v>
      </c>
      <c r="AP23" s="35">
        <v>0</v>
      </c>
      <c r="AQ23" s="35"/>
      <c r="AR23" s="37"/>
    </row>
    <row r="24" spans="2:44">
      <c r="B24" s="103">
        <f>B19+1</f>
        <v>2</v>
      </c>
      <c r="C24" s="26">
        <v>1</v>
      </c>
      <c r="D24" s="5" t="str">
        <f>CONCATENATE("SLU0",B$24,"-",C24)</f>
        <v>SLU02-1</v>
      </c>
      <c r="E24" s="58">
        <f>+$M$4</f>
        <v>1</v>
      </c>
      <c r="F24" s="59">
        <f>+$N$5</f>
        <v>1.5741000000000005</v>
      </c>
      <c r="G24" s="58">
        <v>0</v>
      </c>
      <c r="H24" s="58">
        <v>0</v>
      </c>
      <c r="I24" s="58">
        <v>0</v>
      </c>
      <c r="J24" s="6"/>
      <c r="K24" s="31"/>
      <c r="L24" s="1"/>
      <c r="M24" s="103"/>
      <c r="N24" s="26">
        <f>N23+1</f>
        <v>2</v>
      </c>
      <c r="O24" s="5" t="str">
        <f>CONCATENATE("SLE-CHR",M$23,"-",N24)</f>
        <v>SLE-CHR2-2</v>
      </c>
      <c r="P24" s="6">
        <v>1</v>
      </c>
      <c r="Q24" s="27">
        <f>+$D$4*$E$4</f>
        <v>1.1660000000000001</v>
      </c>
      <c r="R24" s="6">
        <f>$O$6</f>
        <v>0.6</v>
      </c>
      <c r="S24" s="6">
        <v>0</v>
      </c>
      <c r="T24" s="6">
        <v>0</v>
      </c>
      <c r="U24" s="6"/>
      <c r="V24" s="31"/>
      <c r="X24" s="73"/>
      <c r="Y24" s="26">
        <f>Y23+1</f>
        <v>2</v>
      </c>
      <c r="Z24" s="5" t="str">
        <f>CONCATENATE("SLE-FRQ",X$23,"-",Y24)</f>
        <v>SLE-FRQ2-2</v>
      </c>
      <c r="AA24" s="6">
        <v>1</v>
      </c>
      <c r="AB24" s="27">
        <f>+$P$5</f>
        <v>0.93280000000000018</v>
      </c>
      <c r="AC24" s="6">
        <f>+$Q$6</f>
        <v>0.5</v>
      </c>
      <c r="AD24" s="6">
        <v>0</v>
      </c>
      <c r="AE24" s="6">
        <v>0</v>
      </c>
      <c r="AF24" s="6"/>
      <c r="AG24" s="31"/>
      <c r="AI24" s="21"/>
      <c r="AJ24" s="3"/>
      <c r="AL24" s="2"/>
      <c r="AM24" s="2"/>
      <c r="AN24" s="2"/>
      <c r="AO24" s="2"/>
      <c r="AP24" s="2"/>
    </row>
    <row r="25" spans="2:44">
      <c r="B25" s="103"/>
      <c r="C25" s="26">
        <f>C24+1</f>
        <v>2</v>
      </c>
      <c r="D25" s="5" t="str">
        <f t="shared" ref="D25:D27" si="16">CONCATENATE("SLU0",B$24,"-",C25)</f>
        <v>SLU02-2</v>
      </c>
      <c r="E25" s="58">
        <f t="shared" ref="E25:E27" si="17">+$M$4</f>
        <v>1</v>
      </c>
      <c r="F25" s="59">
        <f t="shared" ref="F25:F27" si="18">+$N$5</f>
        <v>1.5741000000000005</v>
      </c>
      <c r="G25" s="58">
        <f>$N$6*$O$6</f>
        <v>0.89999999999999991</v>
      </c>
      <c r="H25" s="58">
        <v>0</v>
      </c>
      <c r="I25" s="58">
        <v>0</v>
      </c>
      <c r="J25" s="6"/>
      <c r="K25" s="31"/>
      <c r="L25" s="1"/>
      <c r="M25" s="103"/>
      <c r="N25" s="26">
        <f t="shared" ref="N25:N26" si="19">N24+1</f>
        <v>3</v>
      </c>
      <c r="O25" s="5" t="str">
        <f>CONCATENATE("SLE-CHR",M$23,"-",N25)</f>
        <v>SLE-CHR2-3</v>
      </c>
      <c r="P25" s="6">
        <v>1</v>
      </c>
      <c r="Q25" s="27">
        <f>+$D$4*$E$4</f>
        <v>1.1660000000000001</v>
      </c>
      <c r="R25" s="6">
        <v>0</v>
      </c>
      <c r="S25" s="6">
        <f>$O$7</f>
        <v>0.6</v>
      </c>
      <c r="T25" s="6">
        <v>0</v>
      </c>
      <c r="U25" s="6"/>
      <c r="V25" s="31"/>
      <c r="X25" s="69" t="s">
        <v>43</v>
      </c>
      <c r="Y25" s="70"/>
      <c r="Z25" s="70"/>
      <c r="AA25" s="70"/>
      <c r="AB25" s="70"/>
      <c r="AC25" s="70"/>
      <c r="AD25" s="70"/>
      <c r="AE25" s="70"/>
      <c r="AF25" s="70"/>
      <c r="AG25" s="71"/>
      <c r="AI25" s="21"/>
      <c r="AJ25" s="3"/>
      <c r="AL25" s="2"/>
      <c r="AM25" s="2"/>
      <c r="AN25" s="2"/>
      <c r="AO25" s="2"/>
      <c r="AP25" s="2"/>
    </row>
    <row r="26" spans="2:44">
      <c r="B26" s="103"/>
      <c r="C26" s="26">
        <f t="shared" ref="C26:C27" si="20">C25+1</f>
        <v>3</v>
      </c>
      <c r="D26" s="5" t="str">
        <f t="shared" si="16"/>
        <v>SLU02-3</v>
      </c>
      <c r="E26" s="58">
        <f t="shared" si="17"/>
        <v>1</v>
      </c>
      <c r="F26" s="59">
        <f t="shared" si="18"/>
        <v>1.5741000000000005</v>
      </c>
      <c r="G26" s="58">
        <v>0</v>
      </c>
      <c r="H26" s="58">
        <f>$N$7*$O$7</f>
        <v>0.89999999999999991</v>
      </c>
      <c r="I26" s="58">
        <v>0</v>
      </c>
      <c r="J26" s="6"/>
      <c r="K26" s="31"/>
      <c r="L26" s="1"/>
      <c r="M26" s="103"/>
      <c r="N26" s="26">
        <f t="shared" si="19"/>
        <v>4</v>
      </c>
      <c r="O26" s="5" t="str">
        <f>CONCATENATE("SLE-CHR",M$23,"-",N26)</f>
        <v>SLE-CHR2-4</v>
      </c>
      <c r="P26" s="6">
        <v>1</v>
      </c>
      <c r="Q26" s="27">
        <f>+$D$4*$E$4</f>
        <v>1.1660000000000001</v>
      </c>
      <c r="R26" s="6">
        <f>$O$6</f>
        <v>0.6</v>
      </c>
      <c r="S26" s="6">
        <f>$O$7</f>
        <v>0.6</v>
      </c>
      <c r="T26" s="6">
        <v>0</v>
      </c>
      <c r="U26" s="6"/>
      <c r="V26" s="31"/>
      <c r="X26" s="41">
        <f>+X23+1</f>
        <v>3</v>
      </c>
      <c r="Y26" s="26">
        <v>1</v>
      </c>
      <c r="Z26" s="5" t="str">
        <f>CONCATENATE("SLE-FRQ",X$26,"-",Y26)</f>
        <v>SLE-FRQ3-1</v>
      </c>
      <c r="AA26" s="6">
        <v>1</v>
      </c>
      <c r="AB26" s="6">
        <v>0</v>
      </c>
      <c r="AC26" s="27">
        <f>+$P$6</f>
        <v>0.6</v>
      </c>
      <c r="AD26" s="6">
        <v>0</v>
      </c>
      <c r="AE26" s="6">
        <v>0</v>
      </c>
      <c r="AF26" s="6"/>
      <c r="AG26" s="31"/>
      <c r="AI26" s="21"/>
      <c r="AJ26" s="3"/>
      <c r="AL26" s="2"/>
      <c r="AM26" s="2"/>
      <c r="AN26" s="2"/>
      <c r="AO26" s="2"/>
      <c r="AP26" s="2"/>
    </row>
    <row r="27" spans="2:44">
      <c r="B27" s="103"/>
      <c r="C27" s="26">
        <f t="shared" si="20"/>
        <v>4</v>
      </c>
      <c r="D27" s="5" t="str">
        <f t="shared" si="16"/>
        <v>SLU02-4</v>
      </c>
      <c r="E27" s="58">
        <f t="shared" si="17"/>
        <v>1</v>
      </c>
      <c r="F27" s="59">
        <f t="shared" si="18"/>
        <v>1.5741000000000005</v>
      </c>
      <c r="G27" s="58">
        <f>+$N$6*$O$6</f>
        <v>0.89999999999999991</v>
      </c>
      <c r="H27" s="58">
        <f>$N$7*$O$7</f>
        <v>0.89999999999999991</v>
      </c>
      <c r="I27" s="58">
        <v>0</v>
      </c>
      <c r="J27" s="6"/>
      <c r="K27" s="31"/>
      <c r="L27" s="1"/>
      <c r="M27" s="69" t="s">
        <v>43</v>
      </c>
      <c r="N27" s="70"/>
      <c r="O27" s="70"/>
      <c r="P27" s="70"/>
      <c r="Q27" s="70"/>
      <c r="R27" s="70"/>
      <c r="S27" s="70"/>
      <c r="T27" s="70"/>
      <c r="U27" s="70"/>
      <c r="V27" s="71"/>
      <c r="X27" s="69" t="s">
        <v>44</v>
      </c>
      <c r="Y27" s="70"/>
      <c r="Z27" s="70"/>
      <c r="AA27" s="70"/>
      <c r="AB27" s="70"/>
      <c r="AC27" s="70"/>
      <c r="AD27" s="70"/>
      <c r="AE27" s="70"/>
      <c r="AF27" s="70"/>
      <c r="AG27" s="71"/>
      <c r="AI27" s="21"/>
      <c r="AJ27" s="3"/>
      <c r="AL27" s="2"/>
      <c r="AM27" s="2"/>
      <c r="AN27" s="2"/>
      <c r="AO27" s="2"/>
      <c r="AP27" s="2"/>
    </row>
    <row r="28" spans="2:44" ht="14.4" customHeight="1">
      <c r="B28" s="30"/>
      <c r="C28" s="98" t="s">
        <v>42</v>
      </c>
      <c r="D28" s="99"/>
      <c r="E28" s="99"/>
      <c r="F28" s="99"/>
      <c r="G28" s="99"/>
      <c r="H28" s="99"/>
      <c r="I28" s="99"/>
      <c r="J28" s="98"/>
      <c r="K28" s="99"/>
      <c r="L28" s="18"/>
      <c r="M28" s="103">
        <f>M23+1</f>
        <v>3</v>
      </c>
      <c r="N28" s="26">
        <v>1</v>
      </c>
      <c r="O28" s="5" t="str">
        <f>CONCATENATE("SLE-CHR",M$28,"-",N28)</f>
        <v>SLE-CHR3-1</v>
      </c>
      <c r="P28" s="6">
        <v>1</v>
      </c>
      <c r="Q28" s="6">
        <v>0</v>
      </c>
      <c r="R28" s="27">
        <v>1</v>
      </c>
      <c r="S28" s="6">
        <v>0</v>
      </c>
      <c r="T28" s="6">
        <f>T23</f>
        <v>0</v>
      </c>
      <c r="U28" s="6"/>
      <c r="V28" s="31"/>
      <c r="X28" s="72">
        <f>X26+1</f>
        <v>4</v>
      </c>
      <c r="Y28" s="26">
        <v>1</v>
      </c>
      <c r="Z28" s="5" t="str">
        <f>CONCATENATE("SLE-FRQ",X$28,"-",Y28)</f>
        <v>SLE-FRQ4-1</v>
      </c>
      <c r="AA28" s="6">
        <v>1</v>
      </c>
      <c r="AB28" s="6">
        <v>0</v>
      </c>
      <c r="AC28" s="6">
        <v>0</v>
      </c>
      <c r="AD28" s="27">
        <f>+$P$7</f>
        <v>0.5</v>
      </c>
      <c r="AE28" s="6">
        <v>0</v>
      </c>
      <c r="AF28" s="6"/>
      <c r="AG28" s="31"/>
      <c r="AI28" s="21"/>
      <c r="AJ28" s="3"/>
      <c r="AL28" s="2"/>
      <c r="AM28" s="2"/>
      <c r="AN28" s="2"/>
      <c r="AO28" s="2"/>
      <c r="AP28" s="2"/>
    </row>
    <row r="29" spans="2:44" ht="14.4" thickBot="1">
      <c r="B29" s="103">
        <f>B24+1</f>
        <v>3</v>
      </c>
      <c r="C29" s="26">
        <v>1</v>
      </c>
      <c r="D29" s="5" t="str">
        <f>CONCATENATE("SLU0",B$29,"-",C29)</f>
        <v>SLU03-1</v>
      </c>
      <c r="E29" s="58">
        <f>+$N$4</f>
        <v>1.35</v>
      </c>
      <c r="F29" s="59">
        <f t="shared" ref="F29:F32" si="21">+$N$5</f>
        <v>1.5741000000000005</v>
      </c>
      <c r="G29" s="58">
        <v>0</v>
      </c>
      <c r="H29" s="58">
        <v>0</v>
      </c>
      <c r="I29" s="58">
        <v>0</v>
      </c>
      <c r="J29" s="6"/>
      <c r="K29" s="31"/>
      <c r="L29" s="1"/>
      <c r="M29" s="103"/>
      <c r="N29" s="26">
        <f>N28+1</f>
        <v>2</v>
      </c>
      <c r="O29" s="5" t="str">
        <f>CONCATENATE("SLE-CHR",M$28,"-",N29)</f>
        <v>SLE-CHR3-2</v>
      </c>
      <c r="P29" s="6">
        <f>P28</f>
        <v>1</v>
      </c>
      <c r="Q29" s="6">
        <f>$O$5</f>
        <v>0.93280000000000018</v>
      </c>
      <c r="R29" s="27">
        <v>1</v>
      </c>
      <c r="S29" s="6">
        <v>0</v>
      </c>
      <c r="T29" s="6">
        <f>T24</f>
        <v>0</v>
      </c>
      <c r="U29" s="6"/>
      <c r="V29" s="31"/>
      <c r="X29" s="73"/>
      <c r="Y29" s="26">
        <f>Y28+1</f>
        <v>2</v>
      </c>
      <c r="Z29" s="5" t="str">
        <f>CONCATENATE("SLE-FRQ",X$28,"-",Y29)</f>
        <v>SLE-FRQ4-2</v>
      </c>
      <c r="AA29" s="6">
        <v>1</v>
      </c>
      <c r="AB29" s="6">
        <v>0</v>
      </c>
      <c r="AC29" s="6">
        <f>+$Q$6</f>
        <v>0.5</v>
      </c>
      <c r="AD29" s="27">
        <f>+$P$7</f>
        <v>0.5</v>
      </c>
      <c r="AE29" s="6">
        <v>0</v>
      </c>
      <c r="AF29" s="6"/>
      <c r="AG29" s="31"/>
      <c r="AI29" s="21"/>
      <c r="AJ29" s="3"/>
      <c r="AL29" s="2"/>
      <c r="AM29" s="2"/>
      <c r="AN29" s="2"/>
      <c r="AO29" s="2"/>
      <c r="AP29" s="2"/>
    </row>
    <row r="30" spans="2:44" ht="14.4" thickBot="1">
      <c r="B30" s="103"/>
      <c r="C30" s="26">
        <f>C29+1</f>
        <v>2</v>
      </c>
      <c r="D30" s="5" t="str">
        <f>CONCATENATE("SLU0",B$29,"-",C30)</f>
        <v>SLU03-2</v>
      </c>
      <c r="E30" s="58">
        <f t="shared" ref="E30:E32" si="22">+$N$4</f>
        <v>1.35</v>
      </c>
      <c r="F30" s="59">
        <f t="shared" si="21"/>
        <v>1.5741000000000005</v>
      </c>
      <c r="G30" s="58">
        <f>$N$6*$O$6</f>
        <v>0.89999999999999991</v>
      </c>
      <c r="H30" s="58">
        <v>0</v>
      </c>
      <c r="I30" s="58">
        <v>0</v>
      </c>
      <c r="J30" s="6"/>
      <c r="K30" s="31"/>
      <c r="L30" s="1"/>
      <c r="M30" s="103"/>
      <c r="N30" s="26">
        <f t="shared" ref="N30:N31" si="23">N29+1</f>
        <v>3</v>
      </c>
      <c r="O30" s="5" t="str">
        <f>CONCATENATE("SLE-CHR",M$28,"-",N30)</f>
        <v>SLE-CHR3-3</v>
      </c>
      <c r="P30" s="6">
        <f t="shared" ref="P30:P31" si="24">P29</f>
        <v>1</v>
      </c>
      <c r="Q30" s="6">
        <v>0</v>
      </c>
      <c r="R30" s="27">
        <v>1</v>
      </c>
      <c r="S30" s="6">
        <f>$O$7</f>
        <v>0.6</v>
      </c>
      <c r="T30" s="6">
        <v>0</v>
      </c>
      <c r="U30" s="6"/>
      <c r="V30" s="31"/>
      <c r="X30" s="74" t="s">
        <v>48</v>
      </c>
      <c r="Y30" s="75"/>
      <c r="Z30" s="75"/>
      <c r="AA30" s="75"/>
      <c r="AB30" s="75"/>
      <c r="AC30" s="75"/>
      <c r="AD30" s="75"/>
      <c r="AE30" s="75"/>
      <c r="AF30" s="75"/>
      <c r="AG30" s="76"/>
      <c r="AI30" s="21"/>
      <c r="AJ30" s="3"/>
      <c r="AL30" s="2"/>
      <c r="AM30" s="2"/>
      <c r="AN30" s="2"/>
      <c r="AO30" s="2"/>
      <c r="AP30" s="2"/>
    </row>
    <row r="31" spans="2:44">
      <c r="B31" s="103"/>
      <c r="C31" s="26">
        <f t="shared" ref="C31:C32" si="25">C30+1</f>
        <v>3</v>
      </c>
      <c r="D31" s="5" t="str">
        <f>CONCATENATE("SLU0",B$29,"-",C31)</f>
        <v>SLU03-3</v>
      </c>
      <c r="E31" s="58">
        <f t="shared" si="22"/>
        <v>1.35</v>
      </c>
      <c r="F31" s="59">
        <f t="shared" si="21"/>
        <v>1.5741000000000005</v>
      </c>
      <c r="G31" s="58">
        <v>0</v>
      </c>
      <c r="H31" s="58">
        <f>$N$7*$O$7</f>
        <v>0.89999999999999991</v>
      </c>
      <c r="I31" s="58">
        <v>0</v>
      </c>
      <c r="J31" s="6"/>
      <c r="K31" s="31"/>
      <c r="L31" s="1"/>
      <c r="M31" s="103"/>
      <c r="N31" s="26">
        <f t="shared" si="23"/>
        <v>4</v>
      </c>
      <c r="O31" s="5" t="str">
        <f>CONCATENATE("SLE-CHR",M$28,"-",N31)</f>
        <v>SLE-CHR3-4</v>
      </c>
      <c r="P31" s="6">
        <f t="shared" si="24"/>
        <v>1</v>
      </c>
      <c r="Q31" s="6">
        <f>$O$5</f>
        <v>0.93280000000000018</v>
      </c>
      <c r="R31" s="27">
        <v>1</v>
      </c>
      <c r="S31" s="6">
        <f>$O$7</f>
        <v>0.6</v>
      </c>
      <c r="T31" s="6">
        <f>T25</f>
        <v>0</v>
      </c>
      <c r="U31" s="6"/>
      <c r="V31" s="31"/>
      <c r="X31" s="86" t="s">
        <v>40</v>
      </c>
      <c r="Y31" s="87"/>
      <c r="Z31" s="87"/>
      <c r="AA31" s="87"/>
      <c r="AB31" s="87"/>
      <c r="AC31" s="87"/>
      <c r="AD31" s="87"/>
      <c r="AE31" s="87"/>
      <c r="AF31" s="87"/>
      <c r="AG31" s="88"/>
      <c r="AK31" s="20"/>
      <c r="AL31" s="20"/>
      <c r="AM31" s="20"/>
      <c r="AN31" s="20"/>
      <c r="AO31" s="20"/>
      <c r="AP31" s="20"/>
    </row>
    <row r="32" spans="2:44" ht="14.4" thickBot="1">
      <c r="B32" s="103"/>
      <c r="C32" s="26">
        <f t="shared" si="25"/>
        <v>4</v>
      </c>
      <c r="D32" s="5" t="str">
        <f>CONCATENATE("SLU0",B$29,"-",C32)</f>
        <v>SLU03-4</v>
      </c>
      <c r="E32" s="58">
        <f t="shared" si="22"/>
        <v>1.35</v>
      </c>
      <c r="F32" s="59">
        <f t="shared" si="21"/>
        <v>1.5741000000000005</v>
      </c>
      <c r="G32" s="58">
        <f>+$N$6*$O$6</f>
        <v>0.89999999999999991</v>
      </c>
      <c r="H32" s="58">
        <f>$N$7*$O$7</f>
        <v>0.89999999999999991</v>
      </c>
      <c r="I32" s="58">
        <v>0</v>
      </c>
      <c r="J32" s="6"/>
      <c r="K32" s="31"/>
      <c r="L32" s="1"/>
      <c r="M32" s="69" t="s">
        <v>44</v>
      </c>
      <c r="N32" s="70"/>
      <c r="O32" s="70"/>
      <c r="P32" s="70"/>
      <c r="Q32" s="70"/>
      <c r="R32" s="70"/>
      <c r="S32" s="70"/>
      <c r="T32" s="70"/>
      <c r="U32" s="70"/>
      <c r="V32" s="71"/>
      <c r="X32" s="72">
        <f>X28+1</f>
        <v>5</v>
      </c>
      <c r="Y32" s="26">
        <v>1</v>
      </c>
      <c r="Z32" s="5" t="str">
        <f>CONCATENATE("SLE-FRQ",X$23,"-",Y32)</f>
        <v>SLE-FRQ2-1</v>
      </c>
      <c r="AA32" s="6">
        <v>1</v>
      </c>
      <c r="AB32" s="27">
        <f>+$P$5</f>
        <v>0.93280000000000018</v>
      </c>
      <c r="AC32" s="6">
        <v>0</v>
      </c>
      <c r="AD32" s="6">
        <v>0</v>
      </c>
      <c r="AE32" s="6">
        <v>1</v>
      </c>
      <c r="AF32" s="6"/>
      <c r="AG32" s="31"/>
      <c r="AI32" s="21"/>
      <c r="AJ32" s="3"/>
      <c r="AL32" s="2"/>
      <c r="AM32" s="2"/>
      <c r="AN32" s="2"/>
      <c r="AO32" s="2"/>
      <c r="AP32" s="2"/>
    </row>
    <row r="33" spans="2:42">
      <c r="B33" s="117" t="s">
        <v>43</v>
      </c>
      <c r="C33" s="118"/>
      <c r="D33" s="118"/>
      <c r="E33" s="118"/>
      <c r="F33" s="118"/>
      <c r="G33" s="118"/>
      <c r="H33" s="118"/>
      <c r="I33" s="119"/>
      <c r="J33" s="117"/>
      <c r="K33" s="118"/>
      <c r="L33" s="47"/>
      <c r="M33" s="103">
        <f>M28+1</f>
        <v>4</v>
      </c>
      <c r="N33" s="26">
        <v>1</v>
      </c>
      <c r="O33" s="5" t="str">
        <f>CONCATENATE("SLE-CHR",M$33,"-",N33)</f>
        <v>SLE-CHR4-1</v>
      </c>
      <c r="P33" s="6">
        <v>1</v>
      </c>
      <c r="Q33" s="6">
        <v>0</v>
      </c>
      <c r="R33" s="6">
        <v>0</v>
      </c>
      <c r="S33" s="27">
        <v>1</v>
      </c>
      <c r="T33" s="6">
        <f>T28</f>
        <v>0</v>
      </c>
      <c r="U33" s="6"/>
      <c r="V33" s="31"/>
      <c r="X33" s="73"/>
      <c r="Y33" s="26">
        <f>Y32+1</f>
        <v>2</v>
      </c>
      <c r="Z33" s="5" t="str">
        <f>CONCATENATE("SLE-FRQ",X$23,"-",Y33)</f>
        <v>SLE-FRQ2-2</v>
      </c>
      <c r="AA33" s="6">
        <v>1</v>
      </c>
      <c r="AB33" s="27">
        <f>+$P$5</f>
        <v>0.93280000000000018</v>
      </c>
      <c r="AC33" s="6">
        <f>+$Q$6</f>
        <v>0.5</v>
      </c>
      <c r="AD33" s="6">
        <v>0</v>
      </c>
      <c r="AE33" s="6">
        <v>1</v>
      </c>
      <c r="AF33" s="6"/>
      <c r="AG33" s="31"/>
      <c r="AI33" s="21"/>
      <c r="AJ33" s="3"/>
      <c r="AL33" s="2"/>
      <c r="AM33" s="2"/>
      <c r="AN33" s="2"/>
      <c r="AO33" s="2"/>
      <c r="AP33" s="2"/>
    </row>
    <row r="34" spans="2:42">
      <c r="B34" s="30"/>
      <c r="C34" s="98" t="s">
        <v>41</v>
      </c>
      <c r="D34" s="99"/>
      <c r="E34" s="99"/>
      <c r="F34" s="99"/>
      <c r="G34" s="99"/>
      <c r="H34" s="99"/>
      <c r="I34" s="99"/>
      <c r="J34" s="98"/>
      <c r="K34" s="99"/>
      <c r="L34" s="18"/>
      <c r="M34" s="103"/>
      <c r="N34" s="26">
        <f>N33+1</f>
        <v>2</v>
      </c>
      <c r="O34" s="5" t="str">
        <f>CONCATENATE("SLE-CHR",M$33,"-",N34)</f>
        <v>SLE-CHR4-2</v>
      </c>
      <c r="P34" s="6">
        <f>P33</f>
        <v>1</v>
      </c>
      <c r="Q34" s="6">
        <f>$O$5</f>
        <v>0.93280000000000018</v>
      </c>
      <c r="R34" s="6">
        <v>0</v>
      </c>
      <c r="S34" s="27">
        <v>1</v>
      </c>
      <c r="T34" s="6">
        <f>T29</f>
        <v>0</v>
      </c>
      <c r="U34" s="6"/>
      <c r="V34" s="31"/>
      <c r="X34" s="69" t="s">
        <v>43</v>
      </c>
      <c r="Y34" s="70"/>
      <c r="Z34" s="70"/>
      <c r="AA34" s="70"/>
      <c r="AB34" s="70"/>
      <c r="AC34" s="70"/>
      <c r="AD34" s="70"/>
      <c r="AE34" s="70"/>
      <c r="AF34" s="70"/>
      <c r="AG34" s="71"/>
      <c r="AI34" s="21"/>
      <c r="AJ34" s="3"/>
      <c r="AL34" s="2"/>
      <c r="AM34" s="2"/>
      <c r="AN34" s="2"/>
      <c r="AO34" s="2"/>
      <c r="AP34" s="2"/>
    </row>
    <row r="35" spans="2:42">
      <c r="B35" s="103">
        <f>B29+1</f>
        <v>4</v>
      </c>
      <c r="C35" s="26">
        <v>1</v>
      </c>
      <c r="D35" s="5" t="str">
        <f>CONCATENATE("SLU0",B$35,"-",C35)</f>
        <v>SLU04-1</v>
      </c>
      <c r="E35" s="58">
        <f>+$M$4</f>
        <v>1</v>
      </c>
      <c r="F35" s="58">
        <v>0</v>
      </c>
      <c r="G35" s="59">
        <f>+$N$6</f>
        <v>1.5</v>
      </c>
      <c r="H35" s="58">
        <v>0</v>
      </c>
      <c r="I35" s="58">
        <v>0</v>
      </c>
      <c r="J35" s="6"/>
      <c r="K35" s="31"/>
      <c r="L35" s="1"/>
      <c r="M35" s="103"/>
      <c r="N35" s="26">
        <f t="shared" ref="N35:N36" si="26">N34+1</f>
        <v>3</v>
      </c>
      <c r="O35" s="5" t="str">
        <f>CONCATENATE("SLE-CHR",M$33,"-",N35)</f>
        <v>SLE-CHR4-3</v>
      </c>
      <c r="P35" s="6">
        <f t="shared" ref="P35:P36" si="27">P34</f>
        <v>1</v>
      </c>
      <c r="Q35" s="6">
        <v>0</v>
      </c>
      <c r="R35" s="6">
        <f>$O$6</f>
        <v>0.6</v>
      </c>
      <c r="S35" s="27">
        <v>1</v>
      </c>
      <c r="T35" s="6">
        <f>T30</f>
        <v>0</v>
      </c>
      <c r="U35" s="6"/>
      <c r="V35" s="31"/>
      <c r="X35" s="41">
        <f>+X32+1</f>
        <v>6</v>
      </c>
      <c r="Y35" s="26">
        <v>1</v>
      </c>
      <c r="Z35" s="5" t="str">
        <f>CONCATENATE("SLE-FRQ",X$26,"-",Y35)</f>
        <v>SLE-FRQ3-1</v>
      </c>
      <c r="AA35" s="6">
        <v>1</v>
      </c>
      <c r="AB35" s="6">
        <v>0</v>
      </c>
      <c r="AC35" s="27">
        <f>+$P$6</f>
        <v>0.6</v>
      </c>
      <c r="AD35" s="6">
        <v>0</v>
      </c>
      <c r="AE35" s="6">
        <v>1</v>
      </c>
      <c r="AF35" s="6"/>
      <c r="AG35" s="31"/>
      <c r="AI35" s="21"/>
      <c r="AJ35" s="3"/>
      <c r="AL35" s="2"/>
      <c r="AM35" s="2"/>
      <c r="AN35" s="2"/>
      <c r="AO35" s="2"/>
      <c r="AP35" s="2"/>
    </row>
    <row r="36" spans="2:42" ht="14.4" thickBot="1">
      <c r="B36" s="103"/>
      <c r="C36" s="26">
        <f>C35+1</f>
        <v>2</v>
      </c>
      <c r="D36" s="5" t="str">
        <f>CONCATENATE("SLU0",B$35,"-",C36)</f>
        <v>SLU04-2</v>
      </c>
      <c r="E36" s="58">
        <f t="shared" ref="E36:E38" si="28">+$M$4</f>
        <v>1</v>
      </c>
      <c r="F36" s="58">
        <f>$N$5*$O$5</f>
        <v>1.4683204800000007</v>
      </c>
      <c r="G36" s="59">
        <f t="shared" ref="G36:G38" si="29">+$N$6</f>
        <v>1.5</v>
      </c>
      <c r="H36" s="58">
        <v>0</v>
      </c>
      <c r="I36" s="58">
        <v>0</v>
      </c>
      <c r="J36" s="6"/>
      <c r="K36" s="31"/>
      <c r="L36" s="1"/>
      <c r="M36" s="103"/>
      <c r="N36" s="26">
        <f t="shared" si="26"/>
        <v>4</v>
      </c>
      <c r="O36" s="5" t="str">
        <f>CONCATENATE("SLE-CHR",M$33,"-",N36)</f>
        <v>SLE-CHR4-4</v>
      </c>
      <c r="P36" s="6">
        <f t="shared" si="27"/>
        <v>1</v>
      </c>
      <c r="Q36" s="6">
        <f>$O$5</f>
        <v>0.93280000000000018</v>
      </c>
      <c r="R36" s="6">
        <f>$O$6</f>
        <v>0.6</v>
      </c>
      <c r="S36" s="27">
        <v>1</v>
      </c>
      <c r="T36" s="6">
        <f>T31</f>
        <v>0</v>
      </c>
      <c r="U36" s="6"/>
      <c r="V36" s="31"/>
      <c r="X36" s="69" t="s">
        <v>44</v>
      </c>
      <c r="Y36" s="70"/>
      <c r="Z36" s="70"/>
      <c r="AA36" s="70"/>
      <c r="AB36" s="70"/>
      <c r="AC36" s="70"/>
      <c r="AD36" s="70"/>
      <c r="AE36" s="70"/>
      <c r="AF36" s="70"/>
      <c r="AG36" s="71"/>
      <c r="AI36" s="21"/>
      <c r="AJ36" s="3"/>
      <c r="AL36" s="2"/>
      <c r="AM36" s="2"/>
      <c r="AN36" s="2"/>
      <c r="AO36" s="2"/>
      <c r="AP36" s="2"/>
    </row>
    <row r="37" spans="2:42" ht="14.4" thickBot="1">
      <c r="B37" s="103"/>
      <c r="C37" s="26">
        <f t="shared" ref="C37:C38" si="30">C36+1</f>
        <v>3</v>
      </c>
      <c r="D37" s="5" t="str">
        <f t="shared" ref="D37:D38" si="31">CONCATENATE("SLU0",B$35,"-",C37)</f>
        <v>SLU04-3</v>
      </c>
      <c r="E37" s="58">
        <f t="shared" si="28"/>
        <v>1</v>
      </c>
      <c r="F37" s="58">
        <v>0</v>
      </c>
      <c r="G37" s="59">
        <f t="shared" si="29"/>
        <v>1.5</v>
      </c>
      <c r="H37" s="58">
        <f>$N$7*$O$7</f>
        <v>0.89999999999999991</v>
      </c>
      <c r="I37" s="58">
        <v>0</v>
      </c>
      <c r="J37" s="6"/>
      <c r="K37" s="31"/>
      <c r="L37" s="1"/>
      <c r="M37" s="74" t="s">
        <v>48</v>
      </c>
      <c r="N37" s="75"/>
      <c r="O37" s="75"/>
      <c r="P37" s="75"/>
      <c r="Q37" s="75"/>
      <c r="R37" s="75"/>
      <c r="S37" s="75"/>
      <c r="T37" s="75"/>
      <c r="U37" s="75"/>
      <c r="V37" s="76"/>
      <c r="X37" s="72">
        <f>X35+1</f>
        <v>7</v>
      </c>
      <c r="Y37" s="26">
        <v>1</v>
      </c>
      <c r="Z37" s="5" t="str">
        <f>CONCATENATE("SLE-FRQ",X$28,"-",Y37)</f>
        <v>SLE-FRQ4-1</v>
      </c>
      <c r="AA37" s="6">
        <v>1</v>
      </c>
      <c r="AB37" s="6">
        <v>0</v>
      </c>
      <c r="AC37" s="6">
        <v>0</v>
      </c>
      <c r="AD37" s="27">
        <f>+$P$7</f>
        <v>0.5</v>
      </c>
      <c r="AE37" s="6">
        <v>1</v>
      </c>
      <c r="AF37" s="6"/>
      <c r="AG37" s="31"/>
      <c r="AI37" s="21"/>
      <c r="AJ37" s="3"/>
      <c r="AL37" s="2"/>
      <c r="AM37" s="2"/>
      <c r="AN37" s="2"/>
      <c r="AO37" s="2"/>
      <c r="AP37" s="2"/>
    </row>
    <row r="38" spans="2:42" ht="14.4" thickBot="1">
      <c r="B38" s="103"/>
      <c r="C38" s="26">
        <f t="shared" si="30"/>
        <v>4</v>
      </c>
      <c r="D38" s="5" t="str">
        <f t="shared" si="31"/>
        <v>SLU04-4</v>
      </c>
      <c r="E38" s="58">
        <f t="shared" si="28"/>
        <v>1</v>
      </c>
      <c r="F38" s="58">
        <f>$N$5*$O$5</f>
        <v>1.4683204800000007</v>
      </c>
      <c r="G38" s="59">
        <f t="shared" si="29"/>
        <v>1.5</v>
      </c>
      <c r="H38" s="58">
        <f>$N$7*$O$7</f>
        <v>0.89999999999999991</v>
      </c>
      <c r="I38" s="58">
        <v>0</v>
      </c>
      <c r="J38" s="6"/>
      <c r="K38" s="31"/>
      <c r="L38" s="1"/>
      <c r="M38" s="86" t="s">
        <v>40</v>
      </c>
      <c r="N38" s="87"/>
      <c r="O38" s="87"/>
      <c r="P38" s="87"/>
      <c r="Q38" s="87"/>
      <c r="R38" s="87"/>
      <c r="S38" s="87"/>
      <c r="T38" s="87"/>
      <c r="U38" s="87"/>
      <c r="V38" s="88"/>
      <c r="X38" s="107"/>
      <c r="Y38" s="33">
        <f>Y37+1</f>
        <v>2</v>
      </c>
      <c r="Z38" s="34" t="str">
        <f>CONCATENATE("SLE-FRQ",X$28,"-",Y38)</f>
        <v>SLE-FRQ4-2</v>
      </c>
      <c r="AA38" s="35">
        <v>1</v>
      </c>
      <c r="AB38" s="35">
        <v>0</v>
      </c>
      <c r="AC38" s="35">
        <f>+$Q$6</f>
        <v>0.5</v>
      </c>
      <c r="AD38" s="36">
        <f>+$P$7</f>
        <v>0.5</v>
      </c>
      <c r="AE38" s="35">
        <v>1</v>
      </c>
      <c r="AF38" s="35"/>
      <c r="AG38" s="37"/>
      <c r="AI38" s="21"/>
      <c r="AJ38" s="3"/>
      <c r="AL38" s="2"/>
      <c r="AM38" s="2"/>
      <c r="AN38" s="2"/>
      <c r="AO38" s="2"/>
      <c r="AP38" s="2"/>
    </row>
    <row r="39" spans="2:42">
      <c r="B39" s="30"/>
      <c r="C39" s="98" t="s">
        <v>42</v>
      </c>
      <c r="D39" s="99"/>
      <c r="E39" s="99"/>
      <c r="F39" s="99"/>
      <c r="G39" s="99"/>
      <c r="H39" s="99"/>
      <c r="I39" s="99"/>
      <c r="J39" s="98"/>
      <c r="K39" s="99"/>
      <c r="L39" s="18"/>
      <c r="M39" s="103">
        <f>M33+1</f>
        <v>5</v>
      </c>
      <c r="N39" s="26">
        <v>1</v>
      </c>
      <c r="O39" s="5" t="str">
        <f>CONCATENATE("SLE-CHR",M$23,"-",N39)</f>
        <v>SLE-CHR2-1</v>
      </c>
      <c r="P39" s="6">
        <v>1</v>
      </c>
      <c r="Q39" s="27">
        <f>+$D$4*$E$4</f>
        <v>1.1660000000000001</v>
      </c>
      <c r="R39" s="6">
        <v>0</v>
      </c>
      <c r="S39" s="6">
        <v>0</v>
      </c>
      <c r="T39" s="6">
        <f>+$L$10</f>
        <v>1.2</v>
      </c>
      <c r="U39" s="6"/>
      <c r="V39" s="31"/>
      <c r="X39" s="21"/>
      <c r="Y39" s="3"/>
      <c r="AA39" s="2"/>
      <c r="AB39" s="2"/>
      <c r="AC39" s="2"/>
      <c r="AD39" s="2"/>
      <c r="AE39" s="2"/>
      <c r="AF39" s="2"/>
      <c r="AI39" s="21"/>
      <c r="AJ39" s="3"/>
      <c r="AL39" s="2"/>
      <c r="AM39" s="2"/>
      <c r="AN39" s="2"/>
      <c r="AO39" s="2"/>
      <c r="AP39" s="2"/>
    </row>
    <row r="40" spans="2:42">
      <c r="B40" s="103">
        <f>B35+1</f>
        <v>5</v>
      </c>
      <c r="C40" s="26">
        <v>1</v>
      </c>
      <c r="D40" s="5" t="str">
        <f>CONCATENATE("SLU0",B$35,"-",C40)</f>
        <v>SLU04-1</v>
      </c>
      <c r="E40" s="58">
        <f>+$N$4</f>
        <v>1.35</v>
      </c>
      <c r="F40" s="58">
        <v>0</v>
      </c>
      <c r="G40" s="59">
        <f>+$N$6</f>
        <v>1.5</v>
      </c>
      <c r="H40" s="58">
        <v>0</v>
      </c>
      <c r="I40" s="58">
        <v>0</v>
      </c>
      <c r="J40" s="6"/>
      <c r="K40" s="31"/>
      <c r="L40" s="1"/>
      <c r="M40" s="103"/>
      <c r="N40" s="26">
        <f>N39+1</f>
        <v>2</v>
      </c>
      <c r="O40" s="5" t="str">
        <f>CONCATENATE("SLE-CHR",M$23,"-",N40)</f>
        <v>SLE-CHR2-2</v>
      </c>
      <c r="P40" s="6">
        <v>1</v>
      </c>
      <c r="Q40" s="27">
        <f>+$D$4*$E$4</f>
        <v>1.1660000000000001</v>
      </c>
      <c r="R40" s="6">
        <f>$O$6</f>
        <v>0.6</v>
      </c>
      <c r="S40" s="6">
        <v>0</v>
      </c>
      <c r="T40" s="6">
        <f t="shared" ref="T40:T42" si="32">+$L$10</f>
        <v>1.2</v>
      </c>
      <c r="U40" s="6"/>
      <c r="V40" s="31"/>
      <c r="X40" s="21"/>
      <c r="Y40" s="3"/>
      <c r="AA40" s="2"/>
      <c r="AB40" s="2"/>
      <c r="AC40" s="2"/>
      <c r="AD40" s="2"/>
      <c r="AE40" s="2"/>
      <c r="AF40" s="2"/>
    </row>
    <row r="41" spans="2:42">
      <c r="B41" s="103"/>
      <c r="C41" s="26">
        <f>C40+1</f>
        <v>2</v>
      </c>
      <c r="D41" s="5" t="str">
        <f>CONCATENATE("SLU0",B$35,"-",C41)</f>
        <v>SLU04-2</v>
      </c>
      <c r="E41" s="58">
        <f t="shared" ref="E41:E43" si="33">+$N$4</f>
        <v>1.35</v>
      </c>
      <c r="F41" s="58">
        <f>$N$5*$O$5</f>
        <v>1.4683204800000007</v>
      </c>
      <c r="G41" s="59">
        <f t="shared" ref="G41:G43" si="34">+$N$6</f>
        <v>1.5</v>
      </c>
      <c r="H41" s="58">
        <v>0</v>
      </c>
      <c r="I41" s="58">
        <v>0</v>
      </c>
      <c r="J41" s="6"/>
      <c r="K41" s="31"/>
      <c r="L41" s="1"/>
      <c r="M41" s="103"/>
      <c r="N41" s="26">
        <f t="shared" ref="N41:N42" si="35">N40+1</f>
        <v>3</v>
      </c>
      <c r="O41" s="5" t="str">
        <f>CONCATENATE("SLE-CHR",M$23,"-",N41)</f>
        <v>SLE-CHR2-3</v>
      </c>
      <c r="P41" s="6">
        <v>1</v>
      </c>
      <c r="Q41" s="27">
        <f>+$D$4*$E$4</f>
        <v>1.1660000000000001</v>
      </c>
      <c r="R41" s="6">
        <v>0</v>
      </c>
      <c r="S41" s="6">
        <f>$O$7</f>
        <v>0.6</v>
      </c>
      <c r="T41" s="6">
        <f t="shared" si="32"/>
        <v>1.2</v>
      </c>
      <c r="U41" s="6"/>
      <c r="V41" s="31"/>
      <c r="X41" s="21"/>
      <c r="Y41" s="3"/>
      <c r="AA41" s="2"/>
      <c r="AB41" s="2"/>
      <c r="AC41" s="2"/>
      <c r="AD41" s="2"/>
      <c r="AE41" s="2"/>
      <c r="AF41" s="2"/>
    </row>
    <row r="42" spans="2:42">
      <c r="B42" s="103"/>
      <c r="C42" s="26">
        <f t="shared" ref="C42:C43" si="36">C41+1</f>
        <v>3</v>
      </c>
      <c r="D42" s="5" t="str">
        <f t="shared" ref="D42:D43" si="37">CONCATENATE("SLU0",B$35,"-",C42)</f>
        <v>SLU04-3</v>
      </c>
      <c r="E42" s="58">
        <f t="shared" si="33"/>
        <v>1.35</v>
      </c>
      <c r="F42" s="58">
        <v>0</v>
      </c>
      <c r="G42" s="59">
        <f t="shared" si="34"/>
        <v>1.5</v>
      </c>
      <c r="H42" s="58">
        <f>$N$7*$O$7</f>
        <v>0.89999999999999991</v>
      </c>
      <c r="I42" s="58">
        <v>0</v>
      </c>
      <c r="J42" s="6"/>
      <c r="K42" s="31"/>
      <c r="L42" s="1"/>
      <c r="M42" s="103"/>
      <c r="N42" s="26">
        <f t="shared" si="35"/>
        <v>4</v>
      </c>
      <c r="O42" s="5" t="str">
        <f>CONCATENATE("SLE-CHR",M$23,"-",N42)</f>
        <v>SLE-CHR2-4</v>
      </c>
      <c r="P42" s="6">
        <v>1</v>
      </c>
      <c r="Q42" s="27">
        <f>+$D$4*$E$4</f>
        <v>1.1660000000000001</v>
      </c>
      <c r="R42" s="6">
        <f>$O$6</f>
        <v>0.6</v>
      </c>
      <c r="S42" s="6">
        <f>$O$7</f>
        <v>0.6</v>
      </c>
      <c r="T42" s="6">
        <f t="shared" si="32"/>
        <v>1.2</v>
      </c>
      <c r="U42" s="6"/>
      <c r="V42" s="31"/>
      <c r="X42" s="21"/>
      <c r="Y42" s="3"/>
      <c r="AA42" s="2"/>
      <c r="AB42" s="2"/>
      <c r="AC42" s="2"/>
      <c r="AD42" s="2"/>
      <c r="AE42" s="2"/>
      <c r="AF42" s="2"/>
    </row>
    <row r="43" spans="2:42" ht="14.4" thickBot="1">
      <c r="B43" s="103"/>
      <c r="C43" s="26">
        <f t="shared" si="36"/>
        <v>4</v>
      </c>
      <c r="D43" s="5" t="str">
        <f t="shared" si="37"/>
        <v>SLU04-4</v>
      </c>
      <c r="E43" s="58">
        <f t="shared" si="33"/>
        <v>1.35</v>
      </c>
      <c r="F43" s="58">
        <f>$N$5*$O$5</f>
        <v>1.4683204800000007</v>
      </c>
      <c r="G43" s="59">
        <f t="shared" si="34"/>
        <v>1.5</v>
      </c>
      <c r="H43" s="58">
        <f>$N$7*$O$7</f>
        <v>0.89999999999999991</v>
      </c>
      <c r="I43" s="58">
        <v>0</v>
      </c>
      <c r="J43" s="6"/>
      <c r="K43" s="31"/>
      <c r="L43" s="1"/>
      <c r="M43" s="69" t="s">
        <v>43</v>
      </c>
      <c r="N43" s="70"/>
      <c r="O43" s="70"/>
      <c r="P43" s="70"/>
      <c r="Q43" s="70"/>
      <c r="R43" s="70"/>
      <c r="S43" s="70"/>
      <c r="T43" s="70"/>
      <c r="U43" s="70"/>
      <c r="V43" s="71"/>
      <c r="AA43" s="2"/>
      <c r="AB43" s="2"/>
      <c r="AC43" s="2"/>
      <c r="AD43" s="2"/>
      <c r="AE43" s="2"/>
      <c r="AF43" s="2"/>
    </row>
    <row r="44" spans="2:42">
      <c r="B44" s="117" t="s">
        <v>44</v>
      </c>
      <c r="C44" s="118"/>
      <c r="D44" s="118"/>
      <c r="E44" s="118"/>
      <c r="F44" s="118"/>
      <c r="G44" s="118"/>
      <c r="H44" s="118"/>
      <c r="I44" s="119"/>
      <c r="J44" s="117"/>
      <c r="K44" s="118"/>
      <c r="L44" s="47"/>
      <c r="M44" s="103">
        <f>M39+1</f>
        <v>6</v>
      </c>
      <c r="N44" s="26">
        <v>1</v>
      </c>
      <c r="O44" s="5" t="str">
        <f>CONCATENATE("SLE-CHR",M$28,"-",N44)</f>
        <v>SLE-CHR3-1</v>
      </c>
      <c r="P44" s="6">
        <v>1</v>
      </c>
      <c r="Q44" s="6">
        <v>0</v>
      </c>
      <c r="R44" s="27">
        <v>1</v>
      </c>
      <c r="S44" s="6">
        <v>0</v>
      </c>
      <c r="T44" s="6">
        <f>+$L$10</f>
        <v>1.2</v>
      </c>
      <c r="U44" s="6"/>
      <c r="V44" s="31"/>
      <c r="X44" s="21"/>
      <c r="Y44" s="3"/>
      <c r="AA44" s="2"/>
      <c r="AB44" s="2"/>
      <c r="AC44" s="2"/>
      <c r="AD44" s="2"/>
      <c r="AE44" s="2"/>
      <c r="AF44" s="2"/>
    </row>
    <row r="45" spans="2:42">
      <c r="B45" s="30"/>
      <c r="C45" s="98" t="s">
        <v>41</v>
      </c>
      <c r="D45" s="99"/>
      <c r="E45" s="99"/>
      <c r="F45" s="99"/>
      <c r="G45" s="99"/>
      <c r="H45" s="99"/>
      <c r="I45" s="99"/>
      <c r="J45" s="98"/>
      <c r="K45" s="99"/>
      <c r="L45" s="18"/>
      <c r="M45" s="103"/>
      <c r="N45" s="26">
        <f>N44+1</f>
        <v>2</v>
      </c>
      <c r="O45" s="5" t="str">
        <f>CONCATENATE("SLE-CHR",M$28,"-",N45)</f>
        <v>SLE-CHR3-2</v>
      </c>
      <c r="P45" s="6">
        <f>P44</f>
        <v>1</v>
      </c>
      <c r="Q45" s="6">
        <f>$O$5</f>
        <v>0.93280000000000018</v>
      </c>
      <c r="R45" s="27">
        <v>1</v>
      </c>
      <c r="S45" s="6">
        <v>0</v>
      </c>
      <c r="T45" s="6">
        <f t="shared" ref="T45:T47" si="38">+$L$10</f>
        <v>1.2</v>
      </c>
      <c r="U45" s="6"/>
      <c r="V45" s="31"/>
      <c r="X45" s="21"/>
      <c r="Y45" s="3"/>
      <c r="AA45" s="2"/>
      <c r="AB45" s="2"/>
      <c r="AC45" s="2"/>
      <c r="AD45" s="2"/>
      <c r="AE45" s="2"/>
      <c r="AF45" s="2"/>
    </row>
    <row r="46" spans="2:42">
      <c r="B46" s="103">
        <f>B40+1</f>
        <v>6</v>
      </c>
      <c r="C46" s="26">
        <v>1</v>
      </c>
      <c r="D46" s="5" t="str">
        <f>CONCATENATE("SLU0",B$46,"-",C46)</f>
        <v>SLU06-1</v>
      </c>
      <c r="E46" s="58">
        <f>+$M$4</f>
        <v>1</v>
      </c>
      <c r="F46" s="58">
        <v>0</v>
      </c>
      <c r="G46" s="58">
        <v>0</v>
      </c>
      <c r="H46" s="59">
        <f>+$N$7</f>
        <v>1.5</v>
      </c>
      <c r="I46" s="58">
        <v>0</v>
      </c>
      <c r="J46" s="6"/>
      <c r="K46" s="31"/>
      <c r="L46" s="1"/>
      <c r="M46" s="103"/>
      <c r="N46" s="26">
        <f t="shared" ref="N46:N47" si="39">N45+1</f>
        <v>3</v>
      </c>
      <c r="O46" s="5" t="str">
        <f>CONCATENATE("SLE-CHR",M$28,"-",N46)</f>
        <v>SLE-CHR3-3</v>
      </c>
      <c r="P46" s="6">
        <f t="shared" ref="P46:P47" si="40">P45</f>
        <v>1</v>
      </c>
      <c r="Q46" s="6">
        <v>0</v>
      </c>
      <c r="R46" s="27">
        <v>1</v>
      </c>
      <c r="S46" s="6">
        <f>$O$7</f>
        <v>0.6</v>
      </c>
      <c r="T46" s="6">
        <f t="shared" si="38"/>
        <v>1.2</v>
      </c>
      <c r="U46" s="6"/>
      <c r="V46" s="31"/>
      <c r="X46" s="21"/>
      <c r="Y46" s="3"/>
      <c r="AA46" s="2"/>
      <c r="AB46" s="2"/>
      <c r="AC46" s="2"/>
      <c r="AD46" s="2"/>
      <c r="AE46" s="2"/>
      <c r="AF46" s="2"/>
    </row>
    <row r="47" spans="2:42">
      <c r="B47" s="103"/>
      <c r="C47" s="26">
        <f>C46+1</f>
        <v>2</v>
      </c>
      <c r="D47" s="5" t="str">
        <f>CONCATENATE("SLU0",B$46,"-",C47)</f>
        <v>SLU06-2</v>
      </c>
      <c r="E47" s="58">
        <f t="shared" ref="E47:E49" si="41">+$M$4</f>
        <v>1</v>
      </c>
      <c r="F47" s="58">
        <f>$N$5*$O$5</f>
        <v>1.4683204800000007</v>
      </c>
      <c r="G47" s="58">
        <f>$N$6*$O$6</f>
        <v>0.89999999999999991</v>
      </c>
      <c r="H47" s="59">
        <f t="shared" ref="H47:H49" si="42">+$N$7</f>
        <v>1.5</v>
      </c>
      <c r="I47" s="58">
        <v>0</v>
      </c>
      <c r="J47" s="6"/>
      <c r="K47" s="31"/>
      <c r="L47" s="1"/>
      <c r="M47" s="103"/>
      <c r="N47" s="26">
        <f t="shared" si="39"/>
        <v>4</v>
      </c>
      <c r="O47" s="5" t="str">
        <f>CONCATENATE("SLE-CHR",M$28,"-",N47)</f>
        <v>SLE-CHR3-4</v>
      </c>
      <c r="P47" s="6">
        <f t="shared" si="40"/>
        <v>1</v>
      </c>
      <c r="Q47" s="6">
        <f>$O$5</f>
        <v>0.93280000000000018</v>
      </c>
      <c r="R47" s="27">
        <v>1</v>
      </c>
      <c r="S47" s="6">
        <f>$O$7</f>
        <v>0.6</v>
      </c>
      <c r="T47" s="6">
        <f t="shared" si="38"/>
        <v>1.2</v>
      </c>
      <c r="U47" s="6"/>
      <c r="V47" s="31"/>
      <c r="X47" s="21"/>
      <c r="Y47" s="3"/>
      <c r="AA47" s="2"/>
      <c r="AB47" s="2"/>
      <c r="AC47" s="2"/>
      <c r="AD47" s="2"/>
      <c r="AE47" s="2"/>
      <c r="AF47" s="2"/>
    </row>
    <row r="48" spans="2:42">
      <c r="B48" s="103"/>
      <c r="C48" s="26">
        <f t="shared" ref="C48:C49" si="43">C47+1</f>
        <v>3</v>
      </c>
      <c r="D48" s="5" t="str">
        <f>CONCATENATE("SLU0",B$46,"-",C48)</f>
        <v>SLU06-3</v>
      </c>
      <c r="E48" s="58">
        <f t="shared" si="41"/>
        <v>1</v>
      </c>
      <c r="F48" s="58">
        <v>0</v>
      </c>
      <c r="G48" s="58">
        <v>0</v>
      </c>
      <c r="H48" s="59">
        <f t="shared" si="42"/>
        <v>1.5</v>
      </c>
      <c r="I48" s="58">
        <v>0</v>
      </c>
      <c r="J48" s="6"/>
      <c r="K48" s="31"/>
      <c r="L48" s="1"/>
      <c r="M48" s="69" t="s">
        <v>44</v>
      </c>
      <c r="N48" s="70"/>
      <c r="O48" s="70"/>
      <c r="P48" s="70"/>
      <c r="Q48" s="70"/>
      <c r="R48" s="70"/>
      <c r="S48" s="70"/>
      <c r="T48" s="70"/>
      <c r="U48" s="70"/>
      <c r="V48" s="71"/>
      <c r="X48" s="21"/>
      <c r="Y48" s="3"/>
      <c r="AA48" s="2"/>
      <c r="AB48" s="2"/>
      <c r="AC48" s="2"/>
      <c r="AD48" s="2"/>
      <c r="AE48" s="2"/>
      <c r="AF48" s="2"/>
    </row>
    <row r="49" spans="2:34">
      <c r="B49" s="103"/>
      <c r="C49" s="26">
        <f t="shared" si="43"/>
        <v>4</v>
      </c>
      <c r="D49" s="5" t="str">
        <f>CONCATENATE("SLU0",B$46,"-",C49)</f>
        <v>SLU06-4</v>
      </c>
      <c r="E49" s="58">
        <f t="shared" si="41"/>
        <v>1</v>
      </c>
      <c r="F49" s="58">
        <f>$N$5*$O$5</f>
        <v>1.4683204800000007</v>
      </c>
      <c r="G49" s="58">
        <f>+$N$6*$O$6</f>
        <v>0.89999999999999991</v>
      </c>
      <c r="H49" s="59">
        <f t="shared" si="42"/>
        <v>1.5</v>
      </c>
      <c r="I49" s="58">
        <v>0</v>
      </c>
      <c r="J49" s="6"/>
      <c r="K49" s="31"/>
      <c r="L49" s="1"/>
      <c r="M49" s="103">
        <f>M44+1</f>
        <v>7</v>
      </c>
      <c r="N49" s="26">
        <v>1</v>
      </c>
      <c r="O49" s="5" t="str">
        <f>CONCATENATE("SLE-CHR",M$33,"-",N49)</f>
        <v>SLE-CHR4-1</v>
      </c>
      <c r="P49" s="6">
        <v>1</v>
      </c>
      <c r="Q49" s="6">
        <v>0</v>
      </c>
      <c r="R49" s="6">
        <v>0</v>
      </c>
      <c r="S49" s="27">
        <v>1</v>
      </c>
      <c r="T49" s="6">
        <f>T44</f>
        <v>1.2</v>
      </c>
      <c r="U49" s="6"/>
      <c r="V49" s="31"/>
      <c r="X49" s="21"/>
      <c r="Y49" s="3"/>
      <c r="AA49" s="2"/>
      <c r="AB49" s="2"/>
      <c r="AC49" s="2"/>
      <c r="AD49" s="2"/>
      <c r="AE49" s="2"/>
      <c r="AF49" s="2"/>
    </row>
    <row r="50" spans="2:34">
      <c r="B50" s="30"/>
      <c r="C50" s="98" t="s">
        <v>42</v>
      </c>
      <c r="D50" s="99"/>
      <c r="E50" s="99"/>
      <c r="F50" s="99"/>
      <c r="G50" s="99"/>
      <c r="H50" s="99"/>
      <c r="I50" s="99"/>
      <c r="J50" s="98"/>
      <c r="K50" s="99"/>
      <c r="L50" s="18"/>
      <c r="M50" s="103"/>
      <c r="N50" s="26">
        <f>N49+1</f>
        <v>2</v>
      </c>
      <c r="O50" s="5" t="str">
        <f>CONCATENATE("SLE-CHR",M$33,"-",N50)</f>
        <v>SLE-CHR4-2</v>
      </c>
      <c r="P50" s="6">
        <f>P49</f>
        <v>1</v>
      </c>
      <c r="Q50" s="6">
        <f>$O$5</f>
        <v>0.93280000000000018</v>
      </c>
      <c r="R50" s="6">
        <v>0</v>
      </c>
      <c r="S50" s="27">
        <v>1</v>
      </c>
      <c r="T50" s="6">
        <f>T45</f>
        <v>1.2</v>
      </c>
      <c r="U50" s="6"/>
      <c r="V50" s="31"/>
      <c r="X50" s="21"/>
      <c r="Y50" s="3"/>
      <c r="AA50" s="2"/>
      <c r="AB50" s="2"/>
      <c r="AC50" s="2"/>
      <c r="AD50" s="2"/>
      <c r="AE50" s="2"/>
      <c r="AF50" s="2"/>
    </row>
    <row r="51" spans="2:34">
      <c r="B51" s="103">
        <f>B46+1</f>
        <v>7</v>
      </c>
      <c r="C51" s="26">
        <v>1</v>
      </c>
      <c r="D51" s="5" t="str">
        <f>CONCATENATE("SLU0",B$46,"-",C51)</f>
        <v>SLU06-1</v>
      </c>
      <c r="E51" s="58">
        <f>+$N$4</f>
        <v>1.35</v>
      </c>
      <c r="F51" s="58">
        <v>0</v>
      </c>
      <c r="G51" s="58">
        <v>0</v>
      </c>
      <c r="H51" s="59">
        <f>+$N$7</f>
        <v>1.5</v>
      </c>
      <c r="I51" s="58">
        <v>0</v>
      </c>
      <c r="J51" s="6"/>
      <c r="K51" s="31"/>
      <c r="L51" s="1"/>
      <c r="M51" s="103"/>
      <c r="N51" s="26">
        <f t="shared" ref="N51:N52" si="44">N50+1</f>
        <v>3</v>
      </c>
      <c r="O51" s="5" t="str">
        <f>CONCATENATE("SLE-CHR",M$33,"-",N51)</f>
        <v>SLE-CHR4-3</v>
      </c>
      <c r="P51" s="6">
        <f t="shared" ref="P51:P52" si="45">P50</f>
        <v>1</v>
      </c>
      <c r="Q51" s="6">
        <v>0</v>
      </c>
      <c r="R51" s="6">
        <f>$O$6</f>
        <v>0.6</v>
      </c>
      <c r="S51" s="27">
        <v>1</v>
      </c>
      <c r="T51" s="6">
        <f>T46</f>
        <v>1.2</v>
      </c>
      <c r="U51" s="6"/>
      <c r="V51" s="31"/>
      <c r="X51" s="21"/>
      <c r="Y51" s="3"/>
      <c r="AA51" s="2"/>
      <c r="AB51" s="2"/>
      <c r="AC51" s="2"/>
      <c r="AD51" s="2"/>
      <c r="AE51" s="2"/>
      <c r="AF51" s="2"/>
    </row>
    <row r="52" spans="2:34" ht="14.4" thickBot="1">
      <c r="B52" s="103"/>
      <c r="C52" s="26">
        <f>C51+1</f>
        <v>2</v>
      </c>
      <c r="D52" s="5" t="str">
        <f>CONCATENATE("SLU0",B$46,"-",C52)</f>
        <v>SLU06-2</v>
      </c>
      <c r="E52" s="58">
        <f t="shared" ref="E52:E54" si="46">+$N$4</f>
        <v>1.35</v>
      </c>
      <c r="F52" s="58">
        <f>$N$5*$O$5</f>
        <v>1.4683204800000007</v>
      </c>
      <c r="G52" s="58">
        <f>$N$6*$O$6</f>
        <v>0.89999999999999991</v>
      </c>
      <c r="H52" s="59">
        <f t="shared" ref="H52:H54" si="47">+$N$7</f>
        <v>1.5</v>
      </c>
      <c r="I52" s="58">
        <v>0</v>
      </c>
      <c r="J52" s="6"/>
      <c r="K52" s="31"/>
      <c r="L52" s="1"/>
      <c r="M52" s="106"/>
      <c r="N52" s="33">
        <f t="shared" si="44"/>
        <v>4</v>
      </c>
      <c r="O52" s="34" t="str">
        <f>CONCATENATE("SLE-CHR",M$33,"-",N52)</f>
        <v>SLE-CHR4-4</v>
      </c>
      <c r="P52" s="35">
        <f t="shared" si="45"/>
        <v>1</v>
      </c>
      <c r="Q52" s="35">
        <f>$O$5</f>
        <v>0.93280000000000018</v>
      </c>
      <c r="R52" s="35">
        <f>$O$6</f>
        <v>0.6</v>
      </c>
      <c r="S52" s="36">
        <v>1</v>
      </c>
      <c r="T52" s="35">
        <f>T47</f>
        <v>1.2</v>
      </c>
      <c r="U52" s="35"/>
      <c r="V52" s="37"/>
      <c r="AA52" s="102"/>
      <c r="AB52" s="102"/>
      <c r="AC52" s="102"/>
      <c r="AD52" s="102"/>
      <c r="AE52" s="102"/>
      <c r="AF52" s="102"/>
      <c r="AG52" s="102"/>
    </row>
    <row r="53" spans="2:34">
      <c r="B53" s="103"/>
      <c r="C53" s="26">
        <f t="shared" ref="C53:C54" si="48">C52+1</f>
        <v>3</v>
      </c>
      <c r="D53" s="5" t="str">
        <f>CONCATENATE("SLU0",B$46,"-",C53)</f>
        <v>SLU06-3</v>
      </c>
      <c r="E53" s="58">
        <f t="shared" si="46"/>
        <v>1.35</v>
      </c>
      <c r="F53" s="58">
        <v>0</v>
      </c>
      <c r="G53" s="58">
        <v>0</v>
      </c>
      <c r="H53" s="59">
        <f t="shared" si="47"/>
        <v>1.5</v>
      </c>
      <c r="I53" s="58">
        <v>0</v>
      </c>
      <c r="J53" s="6"/>
      <c r="K53" s="31"/>
      <c r="L53" s="1"/>
      <c r="M53" s="21"/>
      <c r="N53" s="3"/>
      <c r="O53" s="1"/>
      <c r="S53" s="2"/>
      <c r="T53" s="2"/>
      <c r="AA53" s="2"/>
      <c r="AB53" s="2"/>
      <c r="AC53" s="2"/>
      <c r="AD53" s="2"/>
      <c r="AE53" s="2"/>
      <c r="AF53" s="2"/>
    </row>
    <row r="54" spans="2:34" ht="14.4" thickBot="1">
      <c r="B54" s="106"/>
      <c r="C54" s="33">
        <f t="shared" si="48"/>
        <v>4</v>
      </c>
      <c r="D54" s="34" t="str">
        <f>CONCATENATE("SLU0",B$46,"-",C54)</f>
        <v>SLU06-4</v>
      </c>
      <c r="E54" s="58">
        <f t="shared" si="46"/>
        <v>1.35</v>
      </c>
      <c r="F54" s="58">
        <f>$N$5*$O$5</f>
        <v>1.4683204800000007</v>
      </c>
      <c r="G54" s="58">
        <f>+$N$6*$O$6</f>
        <v>0.89999999999999991</v>
      </c>
      <c r="H54" s="59">
        <f t="shared" si="47"/>
        <v>1.5</v>
      </c>
      <c r="I54" s="58">
        <v>0</v>
      </c>
      <c r="J54" s="35"/>
      <c r="K54" s="37"/>
      <c r="L54" s="1"/>
      <c r="M54" s="21"/>
      <c r="N54" s="3"/>
      <c r="O54" s="1"/>
      <c r="S54" s="2"/>
      <c r="T54" s="2"/>
      <c r="X54" s="21"/>
      <c r="Y54" s="3"/>
      <c r="AA54" s="2"/>
      <c r="AB54" s="2"/>
      <c r="AC54" s="2"/>
      <c r="AD54" s="2"/>
      <c r="AE54" s="2"/>
      <c r="AF54" s="2"/>
    </row>
    <row r="55" spans="2:34" ht="15" customHeight="1" thickBot="1">
      <c r="B55" s="114" t="s">
        <v>48</v>
      </c>
      <c r="C55" s="115"/>
      <c r="D55" s="115"/>
      <c r="E55" s="115"/>
      <c r="F55" s="115"/>
      <c r="G55" s="115"/>
      <c r="H55" s="115"/>
      <c r="I55" s="116"/>
      <c r="J55" s="67"/>
      <c r="K55" s="68"/>
      <c r="L55" s="46"/>
      <c r="M55" s="21"/>
      <c r="N55" s="3"/>
      <c r="O55" s="1"/>
      <c r="S55" s="2"/>
      <c r="T55" s="2"/>
      <c r="X55" s="21"/>
      <c r="Y55" s="3"/>
      <c r="AA55" s="2"/>
      <c r="AB55" s="2"/>
      <c r="AC55" s="2"/>
      <c r="AD55" s="2"/>
      <c r="AE55" s="2"/>
      <c r="AF55" s="2"/>
    </row>
    <row r="56" spans="2:34">
      <c r="B56" s="117" t="s">
        <v>40</v>
      </c>
      <c r="C56" s="118"/>
      <c r="D56" s="118"/>
      <c r="E56" s="118"/>
      <c r="F56" s="118"/>
      <c r="G56" s="118"/>
      <c r="H56" s="118"/>
      <c r="I56" s="119"/>
      <c r="J56" s="117"/>
      <c r="K56" s="118"/>
      <c r="L56" s="47"/>
      <c r="M56" s="21"/>
      <c r="N56" s="3"/>
      <c r="O56" s="1"/>
      <c r="S56" s="2"/>
      <c r="T56" s="2"/>
      <c r="X56" s="21"/>
      <c r="Y56" s="3"/>
      <c r="AA56" s="2"/>
      <c r="AB56" s="2"/>
      <c r="AC56" s="2"/>
      <c r="AD56" s="2"/>
      <c r="AE56" s="2"/>
      <c r="AF56" s="2"/>
    </row>
    <row r="57" spans="2:34">
      <c r="B57" s="30"/>
      <c r="C57" s="98" t="s">
        <v>41</v>
      </c>
      <c r="D57" s="99"/>
      <c r="E57" s="99"/>
      <c r="F57" s="99"/>
      <c r="G57" s="99"/>
      <c r="H57" s="99"/>
      <c r="I57" s="99"/>
      <c r="J57" s="98"/>
      <c r="K57" s="99"/>
      <c r="L57" s="18"/>
      <c r="M57" s="21"/>
      <c r="N57" s="3"/>
      <c r="O57" s="1"/>
      <c r="S57" s="2"/>
      <c r="T57" s="2"/>
      <c r="X57" s="21"/>
      <c r="Y57" s="3"/>
      <c r="AA57" s="2"/>
      <c r="AB57" s="2"/>
      <c r="AC57" s="2"/>
      <c r="AD57" s="2"/>
      <c r="AE57" s="2"/>
      <c r="AF57" s="2"/>
    </row>
    <row r="58" spans="2:34">
      <c r="B58" s="103">
        <f>+B51+1</f>
        <v>8</v>
      </c>
      <c r="C58" s="26">
        <v>1</v>
      </c>
      <c r="D58" s="5" t="str">
        <f>CONCATENATE("SLU0",B$24,"-",C58)</f>
        <v>SLU02-1</v>
      </c>
      <c r="E58" s="58">
        <f>+$M$4</f>
        <v>1</v>
      </c>
      <c r="F58" s="59">
        <f>+$N$5</f>
        <v>1.5741000000000005</v>
      </c>
      <c r="G58" s="58">
        <v>0</v>
      </c>
      <c r="H58" s="58">
        <v>0</v>
      </c>
      <c r="I58" s="58">
        <f>+$N$10</f>
        <v>1.2</v>
      </c>
      <c r="J58" s="6"/>
      <c r="K58" s="31"/>
      <c r="L58" s="1"/>
      <c r="M58" s="21"/>
      <c r="N58" s="3"/>
      <c r="O58" s="1"/>
      <c r="S58" s="2"/>
      <c r="T58" s="2"/>
      <c r="X58" s="21"/>
      <c r="Y58" s="3"/>
      <c r="AA58" s="2"/>
      <c r="AB58" s="2"/>
      <c r="AC58" s="2"/>
      <c r="AD58" s="2"/>
      <c r="AE58" s="2"/>
      <c r="AF58" s="2"/>
    </row>
    <row r="59" spans="2:34">
      <c r="B59" s="103"/>
      <c r="C59" s="26">
        <f>C58+1</f>
        <v>2</v>
      </c>
      <c r="D59" s="5" t="str">
        <f t="shared" ref="D59:D61" si="49">CONCATENATE("SLU0",B$24,"-",C59)</f>
        <v>SLU02-2</v>
      </c>
      <c r="E59" s="58">
        <f t="shared" ref="E59:E61" si="50">+$M$4</f>
        <v>1</v>
      </c>
      <c r="F59" s="59">
        <f t="shared" ref="F59:F61" si="51">+$N$5</f>
        <v>1.5741000000000005</v>
      </c>
      <c r="G59" s="58">
        <f>$N$6*$O$6</f>
        <v>0.89999999999999991</v>
      </c>
      <c r="H59" s="58">
        <v>0</v>
      </c>
      <c r="I59" s="58">
        <f t="shared" ref="I59:I61" si="52">+$N$10</f>
        <v>1.2</v>
      </c>
      <c r="J59" s="6"/>
      <c r="K59" s="31"/>
      <c r="L59" s="1"/>
      <c r="M59" s="21"/>
      <c r="N59" s="3"/>
      <c r="O59" s="1"/>
      <c r="S59" s="2"/>
      <c r="T59" s="2"/>
      <c r="X59" s="21"/>
      <c r="Y59" s="3"/>
      <c r="AA59" s="2"/>
      <c r="AB59" s="2"/>
      <c r="AC59" s="2"/>
      <c r="AD59" s="2"/>
      <c r="AE59" s="2"/>
      <c r="AF59" s="2"/>
    </row>
    <row r="60" spans="2:34">
      <c r="B60" s="103"/>
      <c r="C60" s="26">
        <f t="shared" ref="C60:C61" si="53">C59+1</f>
        <v>3</v>
      </c>
      <c r="D60" s="5" t="str">
        <f t="shared" si="49"/>
        <v>SLU02-3</v>
      </c>
      <c r="E60" s="58">
        <f t="shared" si="50"/>
        <v>1</v>
      </c>
      <c r="F60" s="59">
        <f t="shared" si="51"/>
        <v>1.5741000000000005</v>
      </c>
      <c r="G60" s="58">
        <v>0</v>
      </c>
      <c r="H60" s="58">
        <f>$N$7*$O$7</f>
        <v>0.89999999999999991</v>
      </c>
      <c r="I60" s="58">
        <f t="shared" si="52"/>
        <v>1.2</v>
      </c>
      <c r="J60" s="6"/>
      <c r="K60" s="31"/>
      <c r="L60" s="1"/>
      <c r="M60" s="21"/>
      <c r="N60" s="3"/>
      <c r="O60" s="1"/>
      <c r="S60" s="2"/>
      <c r="T60" s="2"/>
      <c r="W60" s="4"/>
      <c r="X60" s="21"/>
      <c r="Y60" s="3"/>
      <c r="AA60" s="2"/>
      <c r="AB60" s="2"/>
      <c r="AC60" s="2"/>
      <c r="AD60" s="2"/>
      <c r="AE60" s="2"/>
      <c r="AF60" s="2"/>
      <c r="AH60" s="4"/>
    </row>
    <row r="61" spans="2:34">
      <c r="B61" s="103"/>
      <c r="C61" s="26">
        <f t="shared" si="53"/>
        <v>4</v>
      </c>
      <c r="D61" s="5" t="str">
        <f t="shared" si="49"/>
        <v>SLU02-4</v>
      </c>
      <c r="E61" s="58">
        <f t="shared" si="50"/>
        <v>1</v>
      </c>
      <c r="F61" s="59">
        <f t="shared" si="51"/>
        <v>1.5741000000000005</v>
      </c>
      <c r="G61" s="58">
        <f>+$N$6*$O$6</f>
        <v>0.89999999999999991</v>
      </c>
      <c r="H61" s="58">
        <f>$N$7*$O$7</f>
        <v>0.89999999999999991</v>
      </c>
      <c r="I61" s="58">
        <f t="shared" si="52"/>
        <v>1.2</v>
      </c>
      <c r="J61" s="6"/>
      <c r="K61" s="31"/>
      <c r="L61" s="1"/>
      <c r="M61" s="1"/>
      <c r="N61" s="1"/>
      <c r="O61" s="1"/>
      <c r="S61" s="2"/>
      <c r="T61" s="2"/>
      <c r="X61" s="21"/>
      <c r="Y61" s="3"/>
      <c r="AA61" s="2"/>
      <c r="AB61" s="2"/>
      <c r="AC61" s="2"/>
      <c r="AD61" s="2"/>
      <c r="AE61" s="2"/>
      <c r="AF61" s="2"/>
    </row>
    <row r="62" spans="2:34">
      <c r="B62" s="30"/>
      <c r="C62" s="98" t="s">
        <v>42</v>
      </c>
      <c r="D62" s="99"/>
      <c r="E62" s="99"/>
      <c r="F62" s="99"/>
      <c r="G62" s="99"/>
      <c r="H62" s="99"/>
      <c r="I62" s="99"/>
      <c r="J62" s="98"/>
      <c r="K62" s="99"/>
      <c r="L62" s="18"/>
      <c r="M62" s="21"/>
      <c r="N62" s="3"/>
      <c r="O62" s="1"/>
      <c r="S62" s="2"/>
      <c r="T62" s="2"/>
      <c r="AA62" s="2"/>
      <c r="AB62" s="2"/>
      <c r="AC62" s="2"/>
      <c r="AD62" s="2"/>
      <c r="AE62" s="2"/>
      <c r="AF62" s="2"/>
    </row>
    <row r="63" spans="2:34">
      <c r="B63" s="103">
        <f>B58+1</f>
        <v>9</v>
      </c>
      <c r="C63" s="26">
        <v>1</v>
      </c>
      <c r="D63" s="5" t="str">
        <f>CONCATENATE("SLU0",B$29,"-",C63)</f>
        <v>SLU03-1</v>
      </c>
      <c r="E63" s="6">
        <f>+$N$4</f>
        <v>1.35</v>
      </c>
      <c r="F63" s="59">
        <f t="shared" ref="F63:F66" si="54">+$N$5</f>
        <v>1.5741000000000005</v>
      </c>
      <c r="G63" s="58">
        <v>0</v>
      </c>
      <c r="H63" s="58">
        <v>0</v>
      </c>
      <c r="I63" s="58">
        <f>+$N$10</f>
        <v>1.2</v>
      </c>
      <c r="J63" s="6"/>
      <c r="K63" s="31"/>
      <c r="L63" s="1"/>
      <c r="M63" s="21"/>
      <c r="N63" s="3"/>
      <c r="O63" s="1"/>
      <c r="S63" s="2"/>
      <c r="T63" s="2"/>
      <c r="X63" s="3"/>
      <c r="Y63" s="3"/>
      <c r="AA63" s="2"/>
      <c r="AB63" s="2"/>
      <c r="AC63" s="2"/>
      <c r="AD63" s="2"/>
      <c r="AE63" s="2"/>
      <c r="AF63" s="2"/>
    </row>
    <row r="64" spans="2:34">
      <c r="B64" s="103"/>
      <c r="C64" s="26">
        <f>C63+1</f>
        <v>2</v>
      </c>
      <c r="D64" s="5" t="str">
        <f>CONCATENATE("SLU0",B$29,"-",C64)</f>
        <v>SLU03-2</v>
      </c>
      <c r="E64" s="6">
        <f t="shared" ref="E64:E66" si="55">+$N$4</f>
        <v>1.35</v>
      </c>
      <c r="F64" s="59">
        <f t="shared" si="54"/>
        <v>1.5741000000000005</v>
      </c>
      <c r="G64" s="58">
        <f>$N$6*$O$6</f>
        <v>0.89999999999999991</v>
      </c>
      <c r="H64" s="58">
        <v>0</v>
      </c>
      <c r="I64" s="58">
        <f t="shared" ref="I64:I66" si="56">+$N$10</f>
        <v>1.2</v>
      </c>
      <c r="J64" s="6"/>
      <c r="K64" s="31"/>
      <c r="L64" s="1"/>
      <c r="M64" s="21"/>
      <c r="N64" s="3"/>
      <c r="O64" s="1"/>
      <c r="S64" s="2"/>
      <c r="T64" s="2"/>
      <c r="X64" s="3"/>
      <c r="Y64" s="3"/>
      <c r="AA64" s="2"/>
      <c r="AB64" s="2"/>
      <c r="AC64" s="2"/>
      <c r="AD64" s="2"/>
      <c r="AE64" s="2"/>
      <c r="AF64" s="2"/>
    </row>
    <row r="65" spans="2:32">
      <c r="B65" s="103"/>
      <c r="C65" s="26">
        <f t="shared" ref="C65:C66" si="57">C64+1</f>
        <v>3</v>
      </c>
      <c r="D65" s="5" t="str">
        <f>CONCATENATE("SLU0",B$29,"-",C65)</f>
        <v>SLU03-3</v>
      </c>
      <c r="E65" s="6">
        <f t="shared" si="55"/>
        <v>1.35</v>
      </c>
      <c r="F65" s="59">
        <f t="shared" si="54"/>
        <v>1.5741000000000005</v>
      </c>
      <c r="G65" s="58">
        <v>0</v>
      </c>
      <c r="H65" s="58">
        <f>$N$7*$O$7</f>
        <v>0.89999999999999991</v>
      </c>
      <c r="I65" s="58">
        <f t="shared" si="56"/>
        <v>1.2</v>
      </c>
      <c r="J65" s="6"/>
      <c r="K65" s="31"/>
      <c r="L65" s="1"/>
      <c r="M65" s="21"/>
      <c r="N65" s="3"/>
      <c r="O65" s="1"/>
      <c r="S65" s="2"/>
      <c r="T65" s="2"/>
      <c r="X65" s="3"/>
      <c r="Y65" s="3"/>
      <c r="AA65" s="2"/>
      <c r="AB65" s="2"/>
      <c r="AC65" s="2"/>
      <c r="AD65" s="2"/>
      <c r="AE65" s="2"/>
      <c r="AF65" s="2"/>
    </row>
    <row r="66" spans="2:32" ht="14.4" thickBot="1">
      <c r="B66" s="103"/>
      <c r="C66" s="26">
        <f t="shared" si="57"/>
        <v>4</v>
      </c>
      <c r="D66" s="5" t="str">
        <f>CONCATENATE("SLU0",B$29,"-",C66)</f>
        <v>SLU03-4</v>
      </c>
      <c r="E66" s="6">
        <f t="shared" si="55"/>
        <v>1.35</v>
      </c>
      <c r="F66" s="59">
        <f t="shared" si="54"/>
        <v>1.5741000000000005</v>
      </c>
      <c r="G66" s="58">
        <f>+$N$6*$O$6</f>
        <v>0.89999999999999991</v>
      </c>
      <c r="H66" s="58">
        <f>$N$7*$O$7</f>
        <v>0.89999999999999991</v>
      </c>
      <c r="I66" s="58">
        <f t="shared" si="56"/>
        <v>1.2</v>
      </c>
      <c r="J66" s="6"/>
      <c r="K66" s="31"/>
      <c r="L66" s="1"/>
      <c r="M66" s="21"/>
      <c r="N66" s="3"/>
      <c r="O66" s="1"/>
      <c r="S66" s="2"/>
      <c r="T66" s="2"/>
      <c r="X66" s="3"/>
      <c r="Y66" s="3"/>
      <c r="AA66" s="2"/>
      <c r="AB66" s="2"/>
      <c r="AC66" s="2"/>
      <c r="AD66" s="2"/>
      <c r="AE66" s="2"/>
      <c r="AF66" s="2"/>
    </row>
    <row r="67" spans="2:32">
      <c r="B67" s="117" t="s">
        <v>43</v>
      </c>
      <c r="C67" s="118"/>
      <c r="D67" s="118"/>
      <c r="E67" s="118"/>
      <c r="F67" s="118"/>
      <c r="G67" s="118"/>
      <c r="H67" s="118"/>
      <c r="I67" s="119"/>
      <c r="J67" s="117"/>
      <c r="K67" s="118"/>
      <c r="L67" s="47"/>
      <c r="M67" s="21"/>
      <c r="N67" s="3"/>
      <c r="O67" s="1"/>
      <c r="S67" s="2"/>
      <c r="T67" s="2"/>
      <c r="X67" s="3"/>
      <c r="Y67" s="3"/>
      <c r="AA67" s="2"/>
      <c r="AB67" s="2"/>
      <c r="AC67" s="2"/>
      <c r="AD67" s="2"/>
      <c r="AE67" s="2"/>
      <c r="AF67" s="2"/>
    </row>
    <row r="68" spans="2:32">
      <c r="B68" s="30"/>
      <c r="C68" s="98" t="s">
        <v>41</v>
      </c>
      <c r="D68" s="99"/>
      <c r="E68" s="99"/>
      <c r="F68" s="99"/>
      <c r="G68" s="99"/>
      <c r="H68" s="99"/>
      <c r="I68" s="99"/>
      <c r="J68" s="98"/>
      <c r="K68" s="99"/>
      <c r="L68" s="18"/>
      <c r="M68" s="21"/>
      <c r="N68" s="3"/>
      <c r="O68" s="1"/>
      <c r="S68" s="2"/>
      <c r="T68" s="2"/>
      <c r="X68" s="3"/>
      <c r="Y68" s="3"/>
      <c r="AA68" s="2"/>
      <c r="AB68" s="2"/>
      <c r="AC68" s="2"/>
      <c r="AD68" s="2"/>
      <c r="AE68" s="2"/>
      <c r="AF68" s="2"/>
    </row>
    <row r="69" spans="2:32">
      <c r="B69" s="103">
        <f>B63+1</f>
        <v>10</v>
      </c>
      <c r="C69" s="26">
        <v>1</v>
      </c>
      <c r="D69" s="5" t="str">
        <f>CONCATENATE("SLU0",B$35,"-",C69)</f>
        <v>SLU04-1</v>
      </c>
      <c r="E69" s="58">
        <f>+$M$4</f>
        <v>1</v>
      </c>
      <c r="F69" s="58">
        <v>0</v>
      </c>
      <c r="G69" s="59">
        <f>+$N$6</f>
        <v>1.5</v>
      </c>
      <c r="H69" s="58">
        <v>0</v>
      </c>
      <c r="I69" s="58">
        <f>+$N$10</f>
        <v>1.2</v>
      </c>
      <c r="J69" s="6"/>
      <c r="K69" s="31"/>
      <c r="L69" s="1"/>
      <c r="M69" s="21"/>
      <c r="N69" s="3"/>
      <c r="O69" s="1"/>
      <c r="S69" s="2"/>
      <c r="T69" s="2"/>
      <c r="X69" s="3"/>
      <c r="Y69" s="3"/>
      <c r="AA69" s="2"/>
      <c r="AB69" s="2"/>
      <c r="AC69" s="2"/>
      <c r="AD69" s="2"/>
      <c r="AE69" s="2"/>
      <c r="AF69" s="2"/>
    </row>
    <row r="70" spans="2:32">
      <c r="B70" s="103"/>
      <c r="C70" s="26">
        <f>C69+1</f>
        <v>2</v>
      </c>
      <c r="D70" s="5" t="str">
        <f>CONCATENATE("SLU0",B$35,"-",C70)</f>
        <v>SLU04-2</v>
      </c>
      <c r="E70" s="58">
        <f t="shared" ref="E70:E72" si="58">+$M$4</f>
        <v>1</v>
      </c>
      <c r="F70" s="58">
        <f>$N$5*$O$5</f>
        <v>1.4683204800000007</v>
      </c>
      <c r="G70" s="59">
        <f t="shared" ref="G70:G72" si="59">+$N$6</f>
        <v>1.5</v>
      </c>
      <c r="H70" s="58">
        <v>0</v>
      </c>
      <c r="I70" s="58">
        <f t="shared" ref="I70:I72" si="60">+$N$10</f>
        <v>1.2</v>
      </c>
      <c r="J70" s="6"/>
      <c r="K70" s="31"/>
      <c r="L70" s="1"/>
      <c r="S70" s="2"/>
      <c r="T70" s="2"/>
      <c r="U70" s="2"/>
      <c r="V70" s="2"/>
      <c r="X70" s="3"/>
      <c r="Y70" s="3"/>
      <c r="AA70" s="2"/>
      <c r="AB70" s="2"/>
      <c r="AC70" s="2"/>
      <c r="AD70" s="2"/>
      <c r="AE70" s="2"/>
      <c r="AF70" s="2"/>
    </row>
    <row r="71" spans="2:32">
      <c r="B71" s="103"/>
      <c r="C71" s="26">
        <f t="shared" ref="C71:C72" si="61">C70+1</f>
        <v>3</v>
      </c>
      <c r="D71" s="5" t="str">
        <f t="shared" ref="D71:D72" si="62">CONCATENATE("SLU0",B$35,"-",C71)</f>
        <v>SLU04-3</v>
      </c>
      <c r="E71" s="58">
        <f t="shared" si="58"/>
        <v>1</v>
      </c>
      <c r="F71" s="58">
        <v>0</v>
      </c>
      <c r="G71" s="59">
        <f t="shared" si="59"/>
        <v>1.5</v>
      </c>
      <c r="H71" s="58">
        <f>$N$7*$O$7</f>
        <v>0.89999999999999991</v>
      </c>
      <c r="I71" s="58">
        <f t="shared" si="60"/>
        <v>1.2</v>
      </c>
      <c r="J71" s="6"/>
      <c r="K71" s="31"/>
      <c r="L71" s="1"/>
      <c r="S71" s="2"/>
      <c r="T71" s="2"/>
      <c r="U71" s="2"/>
      <c r="V71" s="2"/>
      <c r="AA71" s="2"/>
      <c r="AB71" s="2"/>
      <c r="AC71" s="2"/>
      <c r="AD71" s="2"/>
      <c r="AE71" s="2"/>
      <c r="AF71" s="2"/>
    </row>
    <row r="72" spans="2:32">
      <c r="B72" s="103"/>
      <c r="C72" s="26">
        <f t="shared" si="61"/>
        <v>4</v>
      </c>
      <c r="D72" s="5" t="str">
        <f t="shared" si="62"/>
        <v>SLU04-4</v>
      </c>
      <c r="E72" s="58">
        <f t="shared" si="58"/>
        <v>1</v>
      </c>
      <c r="F72" s="58">
        <f>$N$5*$O$5</f>
        <v>1.4683204800000007</v>
      </c>
      <c r="G72" s="59">
        <f t="shared" si="59"/>
        <v>1.5</v>
      </c>
      <c r="H72" s="58">
        <f>$N$7*$O$7</f>
        <v>0.89999999999999991</v>
      </c>
      <c r="I72" s="58">
        <f t="shared" si="60"/>
        <v>1.2</v>
      </c>
      <c r="J72" s="6"/>
      <c r="K72" s="31"/>
      <c r="L72" s="1"/>
      <c r="S72" s="2"/>
      <c r="T72" s="2"/>
      <c r="U72" s="2"/>
      <c r="V72" s="2"/>
      <c r="X72" s="21"/>
      <c r="Y72" s="3"/>
      <c r="AA72" s="2"/>
      <c r="AB72" s="2"/>
      <c r="AC72" s="2"/>
      <c r="AD72" s="2"/>
      <c r="AE72" s="2"/>
      <c r="AF72" s="2"/>
    </row>
    <row r="73" spans="2:32">
      <c r="B73" s="30"/>
      <c r="C73" s="98" t="s">
        <v>42</v>
      </c>
      <c r="D73" s="99"/>
      <c r="E73" s="99"/>
      <c r="F73" s="99"/>
      <c r="G73" s="99"/>
      <c r="H73" s="99"/>
      <c r="I73" s="99"/>
      <c r="J73" s="98"/>
      <c r="K73" s="99"/>
      <c r="L73" s="18"/>
      <c r="S73" s="2"/>
      <c r="T73" s="2"/>
      <c r="U73" s="2"/>
      <c r="V73" s="2"/>
      <c r="X73" s="21"/>
      <c r="Y73" s="3"/>
      <c r="AA73" s="2"/>
      <c r="AB73" s="2"/>
      <c r="AC73" s="2"/>
      <c r="AD73" s="2"/>
      <c r="AE73" s="2"/>
      <c r="AF73" s="2"/>
    </row>
    <row r="74" spans="2:32">
      <c r="B74" s="103">
        <f>B69+1</f>
        <v>11</v>
      </c>
      <c r="C74" s="26">
        <v>1</v>
      </c>
      <c r="D74" s="5" t="str">
        <f>CONCATENATE("SLU0",B$35,"-",C74)</f>
        <v>SLU04-1</v>
      </c>
      <c r="E74" s="6">
        <f>+$N$4</f>
        <v>1.35</v>
      </c>
      <c r="F74" s="58">
        <v>0</v>
      </c>
      <c r="G74" s="59">
        <f>+$N$6</f>
        <v>1.5</v>
      </c>
      <c r="H74" s="58">
        <v>0</v>
      </c>
      <c r="I74" s="58">
        <f>+$N$10</f>
        <v>1.2</v>
      </c>
      <c r="J74" s="6"/>
      <c r="K74" s="31"/>
      <c r="L74" s="1"/>
      <c r="S74" s="2"/>
      <c r="T74" s="2"/>
      <c r="U74" s="2"/>
      <c r="V74" s="2"/>
      <c r="X74" s="21"/>
      <c r="Y74" s="3"/>
      <c r="AA74" s="2"/>
      <c r="AB74" s="2"/>
      <c r="AC74" s="2"/>
      <c r="AD74" s="2"/>
      <c r="AE74" s="2"/>
      <c r="AF74" s="2"/>
    </row>
    <row r="75" spans="2:32">
      <c r="B75" s="103"/>
      <c r="C75" s="26">
        <f>C74+1</f>
        <v>2</v>
      </c>
      <c r="D75" s="5" t="str">
        <f>CONCATENATE("SLU0",B$35,"-",C75)</f>
        <v>SLU04-2</v>
      </c>
      <c r="E75" s="6">
        <f t="shared" ref="E75:E77" si="63">+$N$4</f>
        <v>1.35</v>
      </c>
      <c r="F75" s="58">
        <f>$N$5*$O$5</f>
        <v>1.4683204800000007</v>
      </c>
      <c r="G75" s="59">
        <f t="shared" ref="G75:G77" si="64">+$N$6</f>
        <v>1.5</v>
      </c>
      <c r="H75" s="58">
        <v>0</v>
      </c>
      <c r="I75" s="58">
        <f t="shared" ref="I75:I77" si="65">+$N$10</f>
        <v>1.2</v>
      </c>
      <c r="J75" s="6"/>
      <c r="K75" s="31"/>
      <c r="L75" s="1"/>
      <c r="S75" s="2"/>
      <c r="T75" s="2"/>
      <c r="U75" s="2"/>
      <c r="V75" s="2"/>
      <c r="X75" s="21"/>
      <c r="Y75" s="3"/>
      <c r="AA75" s="2"/>
      <c r="AB75" s="2"/>
      <c r="AC75" s="2"/>
      <c r="AD75" s="2"/>
      <c r="AE75" s="2"/>
      <c r="AF75" s="2"/>
    </row>
    <row r="76" spans="2:32">
      <c r="B76" s="103"/>
      <c r="C76" s="26">
        <f t="shared" ref="C76:C77" si="66">C75+1</f>
        <v>3</v>
      </c>
      <c r="D76" s="5" t="str">
        <f t="shared" ref="D76:D77" si="67">CONCATENATE("SLU0",B$35,"-",C76)</f>
        <v>SLU04-3</v>
      </c>
      <c r="E76" s="6">
        <f t="shared" si="63"/>
        <v>1.35</v>
      </c>
      <c r="F76" s="58">
        <v>0</v>
      </c>
      <c r="G76" s="59">
        <f t="shared" si="64"/>
        <v>1.5</v>
      </c>
      <c r="H76" s="58">
        <f>$N$7*$O$7</f>
        <v>0.89999999999999991</v>
      </c>
      <c r="I76" s="58">
        <f t="shared" si="65"/>
        <v>1.2</v>
      </c>
      <c r="J76" s="6"/>
      <c r="K76" s="31"/>
      <c r="L76" s="1"/>
      <c r="S76" s="2"/>
      <c r="T76" s="2"/>
      <c r="U76" s="2"/>
      <c r="V76" s="2"/>
      <c r="X76" s="21"/>
      <c r="Y76" s="3"/>
      <c r="AA76" s="2"/>
      <c r="AB76" s="2"/>
      <c r="AC76" s="2"/>
      <c r="AD76" s="2"/>
      <c r="AE76" s="2"/>
      <c r="AF76" s="2"/>
    </row>
    <row r="77" spans="2:32" ht="14.4" thickBot="1">
      <c r="B77" s="103"/>
      <c r="C77" s="26">
        <f t="shared" si="66"/>
        <v>4</v>
      </c>
      <c r="D77" s="5" t="str">
        <f t="shared" si="67"/>
        <v>SLU04-4</v>
      </c>
      <c r="E77" s="6">
        <f t="shared" si="63"/>
        <v>1.35</v>
      </c>
      <c r="F77" s="58">
        <f>$N$5*$O$5</f>
        <v>1.4683204800000007</v>
      </c>
      <c r="G77" s="59">
        <f t="shared" si="64"/>
        <v>1.5</v>
      </c>
      <c r="H77" s="58">
        <f>$N$7*$O$7</f>
        <v>0.89999999999999991</v>
      </c>
      <c r="I77" s="58">
        <f t="shared" si="65"/>
        <v>1.2</v>
      </c>
      <c r="J77" s="6"/>
      <c r="K77" s="31"/>
      <c r="L77" s="1"/>
      <c r="S77" s="2"/>
      <c r="T77" s="2"/>
      <c r="U77" s="2"/>
      <c r="V77" s="2"/>
      <c r="X77" s="21"/>
      <c r="Y77" s="3"/>
      <c r="AA77" s="2"/>
      <c r="AB77" s="2"/>
      <c r="AC77" s="2"/>
      <c r="AD77" s="2"/>
      <c r="AE77" s="2"/>
      <c r="AF77" s="2"/>
    </row>
    <row r="78" spans="2:32">
      <c r="B78" s="117" t="s">
        <v>44</v>
      </c>
      <c r="C78" s="118"/>
      <c r="D78" s="118"/>
      <c r="E78" s="118"/>
      <c r="F78" s="118"/>
      <c r="G78" s="118"/>
      <c r="H78" s="118"/>
      <c r="I78" s="119"/>
      <c r="J78" s="117"/>
      <c r="K78" s="118"/>
      <c r="L78" s="47"/>
      <c r="S78" s="2"/>
      <c r="T78" s="2"/>
      <c r="U78" s="2"/>
      <c r="V78" s="2"/>
      <c r="X78" s="21"/>
      <c r="Y78" s="3"/>
      <c r="AA78" s="2"/>
      <c r="AB78" s="2"/>
      <c r="AC78" s="2"/>
      <c r="AD78" s="2"/>
      <c r="AE78" s="2"/>
      <c r="AF78" s="2"/>
    </row>
    <row r="79" spans="2:32">
      <c r="B79" s="30"/>
      <c r="C79" s="98" t="s">
        <v>41</v>
      </c>
      <c r="D79" s="99"/>
      <c r="E79" s="99"/>
      <c r="F79" s="99"/>
      <c r="G79" s="99"/>
      <c r="H79" s="99"/>
      <c r="I79" s="99"/>
      <c r="J79" s="98"/>
      <c r="K79" s="99"/>
      <c r="L79" s="18"/>
      <c r="S79" s="2"/>
      <c r="T79" s="2"/>
      <c r="U79" s="2"/>
      <c r="V79" s="2"/>
      <c r="X79" s="21"/>
      <c r="Y79" s="3"/>
      <c r="AA79" s="2"/>
      <c r="AB79" s="2"/>
      <c r="AC79" s="2"/>
      <c r="AD79" s="2"/>
      <c r="AE79" s="2"/>
      <c r="AF79" s="2"/>
    </row>
    <row r="80" spans="2:32">
      <c r="B80" s="72">
        <f>B74+1</f>
        <v>12</v>
      </c>
      <c r="C80" s="26">
        <v>1</v>
      </c>
      <c r="D80" s="5" t="str">
        <f>CONCATENATE("SLU0",B$46,"-",C80)</f>
        <v>SLU06-1</v>
      </c>
      <c r="E80" s="58">
        <f>+$M$4</f>
        <v>1</v>
      </c>
      <c r="F80" s="58">
        <v>0</v>
      </c>
      <c r="G80" s="58">
        <v>0</v>
      </c>
      <c r="H80" s="59">
        <f>+$N$7</f>
        <v>1.5</v>
      </c>
      <c r="I80" s="58">
        <f>+$N$10</f>
        <v>1.2</v>
      </c>
      <c r="J80" s="6"/>
      <c r="K80" s="31"/>
      <c r="L80" s="1"/>
      <c r="S80" s="2"/>
      <c r="T80" s="2"/>
      <c r="U80" s="2"/>
      <c r="V80" s="2"/>
      <c r="AA80" s="2"/>
      <c r="AB80" s="2"/>
      <c r="AC80" s="2"/>
      <c r="AD80" s="2"/>
      <c r="AE80" s="2"/>
      <c r="AF80" s="2"/>
    </row>
    <row r="81" spans="2:32">
      <c r="B81" s="113"/>
      <c r="C81" s="26">
        <f>C80+1</f>
        <v>2</v>
      </c>
      <c r="D81" s="5" t="str">
        <f>CONCATENATE("SLU0",B$46,"-",C81)</f>
        <v>SLU06-2</v>
      </c>
      <c r="E81" s="58">
        <f t="shared" ref="E81:E83" si="68">+$M$4</f>
        <v>1</v>
      </c>
      <c r="F81" s="58">
        <f>$N$5*$O$5</f>
        <v>1.4683204800000007</v>
      </c>
      <c r="G81" s="58">
        <f>$N$6*$O$6</f>
        <v>0.89999999999999991</v>
      </c>
      <c r="H81" s="59">
        <f t="shared" ref="H81:H83" si="69">+$N$7</f>
        <v>1.5</v>
      </c>
      <c r="I81" s="58">
        <f t="shared" ref="I81:I83" si="70">+$N$10</f>
        <v>1.2</v>
      </c>
      <c r="J81" s="6"/>
      <c r="K81" s="31"/>
      <c r="L81" s="1"/>
      <c r="S81" s="2"/>
      <c r="T81" s="2"/>
      <c r="U81" s="2"/>
      <c r="V81" s="2"/>
      <c r="X81" s="21"/>
      <c r="Y81" s="3"/>
      <c r="AA81" s="2"/>
      <c r="AB81" s="2"/>
      <c r="AC81" s="2"/>
      <c r="AD81" s="2"/>
      <c r="AE81" s="2"/>
      <c r="AF81" s="2"/>
    </row>
    <row r="82" spans="2:32">
      <c r="B82" s="113"/>
      <c r="C82" s="26">
        <f t="shared" ref="C82:C83" si="71">C81+1</f>
        <v>3</v>
      </c>
      <c r="D82" s="5" t="str">
        <f>CONCATENATE("SLU0",B$46,"-",C82)</f>
        <v>SLU06-3</v>
      </c>
      <c r="E82" s="58">
        <f t="shared" si="68"/>
        <v>1</v>
      </c>
      <c r="F82" s="58">
        <v>0</v>
      </c>
      <c r="G82" s="58">
        <v>0</v>
      </c>
      <c r="H82" s="59">
        <f t="shared" si="69"/>
        <v>1.5</v>
      </c>
      <c r="I82" s="58">
        <f t="shared" si="70"/>
        <v>1.2</v>
      </c>
      <c r="J82" s="6"/>
      <c r="K82" s="31"/>
      <c r="L82" s="1"/>
      <c r="S82" s="2"/>
      <c r="T82" s="2"/>
      <c r="X82" s="21"/>
      <c r="Y82" s="3"/>
      <c r="AA82" s="2"/>
      <c r="AB82" s="2"/>
      <c r="AC82" s="2"/>
      <c r="AD82" s="2"/>
      <c r="AE82" s="2"/>
      <c r="AF82" s="2"/>
    </row>
    <row r="83" spans="2:32">
      <c r="B83" s="73"/>
      <c r="C83" s="26">
        <f t="shared" si="71"/>
        <v>4</v>
      </c>
      <c r="D83" s="5" t="str">
        <f>CONCATENATE("SLU0",B$46,"-",C83)</f>
        <v>SLU06-4</v>
      </c>
      <c r="E83" s="58">
        <f t="shared" si="68"/>
        <v>1</v>
      </c>
      <c r="F83" s="58">
        <f>$N$5*$O$5</f>
        <v>1.4683204800000007</v>
      </c>
      <c r="G83" s="58">
        <f>+$N$6*$O$6</f>
        <v>0.89999999999999991</v>
      </c>
      <c r="H83" s="59">
        <f t="shared" si="69"/>
        <v>1.5</v>
      </c>
      <c r="I83" s="58">
        <f t="shared" si="70"/>
        <v>1.2</v>
      </c>
      <c r="J83" s="6"/>
      <c r="K83" s="31"/>
      <c r="L83" s="1"/>
      <c r="S83" s="2"/>
      <c r="T83" s="2"/>
      <c r="X83" s="21"/>
      <c r="Y83" s="3"/>
      <c r="AA83" s="2"/>
      <c r="AB83" s="2"/>
      <c r="AC83" s="2"/>
      <c r="AD83" s="2"/>
      <c r="AE83" s="2"/>
      <c r="AF83" s="2"/>
    </row>
    <row r="84" spans="2:32">
      <c r="B84" s="30"/>
      <c r="C84" s="98" t="s">
        <v>42</v>
      </c>
      <c r="D84" s="99"/>
      <c r="E84" s="99"/>
      <c r="F84" s="99"/>
      <c r="G84" s="99"/>
      <c r="H84" s="99"/>
      <c r="I84" s="99"/>
      <c r="J84" s="98"/>
      <c r="K84" s="99"/>
      <c r="L84" s="18"/>
      <c r="S84" s="2"/>
      <c r="T84" s="2"/>
      <c r="X84" s="21"/>
      <c r="Y84" s="3"/>
      <c r="AA84" s="2"/>
      <c r="AB84" s="2"/>
      <c r="AC84" s="2"/>
      <c r="AD84" s="2"/>
      <c r="AE84" s="2"/>
      <c r="AF84" s="2"/>
    </row>
    <row r="85" spans="2:32">
      <c r="B85" s="103">
        <f>B80+1</f>
        <v>13</v>
      </c>
      <c r="C85" s="26">
        <v>1</v>
      </c>
      <c r="D85" s="5" t="str">
        <f>CONCATENATE("SLU0",B$46,"-",C85)</f>
        <v>SLU06-1</v>
      </c>
      <c r="E85" s="58">
        <f>+$N$4</f>
        <v>1.35</v>
      </c>
      <c r="F85" s="58">
        <v>0</v>
      </c>
      <c r="G85" s="58">
        <v>0</v>
      </c>
      <c r="H85" s="59">
        <f>+$N$7</f>
        <v>1.5</v>
      </c>
      <c r="I85" s="58">
        <f>+$N$10</f>
        <v>1.2</v>
      </c>
      <c r="J85" s="6"/>
      <c r="K85" s="31"/>
      <c r="L85" s="1"/>
      <c r="S85" s="2"/>
      <c r="T85" s="2"/>
      <c r="X85" s="21"/>
      <c r="Y85" s="3"/>
      <c r="AA85" s="2"/>
      <c r="AB85" s="2"/>
      <c r="AC85" s="2"/>
      <c r="AD85" s="2"/>
      <c r="AE85" s="2"/>
      <c r="AF85" s="2"/>
    </row>
    <row r="86" spans="2:32">
      <c r="B86" s="103"/>
      <c r="C86" s="26">
        <f>C85+1</f>
        <v>2</v>
      </c>
      <c r="D86" s="5" t="str">
        <f>CONCATENATE("SLU0",B$46,"-",C86)</f>
        <v>SLU06-2</v>
      </c>
      <c r="E86" s="58">
        <f t="shared" ref="E86:E88" si="72">+$N$4</f>
        <v>1.35</v>
      </c>
      <c r="F86" s="58">
        <f>$N$5*$O$5</f>
        <v>1.4683204800000007</v>
      </c>
      <c r="G86" s="58">
        <f>$N$6*$O$6</f>
        <v>0.89999999999999991</v>
      </c>
      <c r="H86" s="59">
        <f t="shared" ref="H86:H88" si="73">+$N$7</f>
        <v>1.5</v>
      </c>
      <c r="I86" s="58">
        <f t="shared" ref="I86:I88" si="74">+$N$10</f>
        <v>1.2</v>
      </c>
      <c r="J86" s="6"/>
      <c r="K86" s="31"/>
      <c r="L86" s="1"/>
      <c r="S86" s="2"/>
      <c r="T86" s="2"/>
      <c r="X86" s="21"/>
      <c r="Y86" s="3"/>
      <c r="AA86" s="2"/>
      <c r="AB86" s="2"/>
      <c r="AC86" s="2"/>
      <c r="AD86" s="2"/>
      <c r="AE86" s="2"/>
      <c r="AF86" s="2"/>
    </row>
    <row r="87" spans="2:32">
      <c r="B87" s="103"/>
      <c r="C87" s="26">
        <f t="shared" ref="C87:C88" si="75">C86+1</f>
        <v>3</v>
      </c>
      <c r="D87" s="5" t="str">
        <f>CONCATENATE("SLU0",B$46,"-",C87)</f>
        <v>SLU06-3</v>
      </c>
      <c r="E87" s="58">
        <f t="shared" si="72"/>
        <v>1.35</v>
      </c>
      <c r="F87" s="58">
        <v>0</v>
      </c>
      <c r="G87" s="58">
        <v>0</v>
      </c>
      <c r="H87" s="59">
        <f t="shared" si="73"/>
        <v>1.5</v>
      </c>
      <c r="I87" s="58">
        <f t="shared" si="74"/>
        <v>1.2</v>
      </c>
      <c r="J87" s="6"/>
      <c r="K87" s="31"/>
      <c r="L87" s="1"/>
      <c r="S87" s="2"/>
      <c r="T87" s="2"/>
      <c r="X87" s="21"/>
      <c r="Y87" s="3"/>
      <c r="AA87" s="2"/>
      <c r="AB87" s="2"/>
      <c r="AC87" s="2"/>
      <c r="AD87" s="2"/>
      <c r="AE87" s="2"/>
      <c r="AF87" s="2"/>
    </row>
    <row r="88" spans="2:32" ht="14.4" thickBot="1">
      <c r="B88" s="106"/>
      <c r="C88" s="33">
        <f t="shared" si="75"/>
        <v>4</v>
      </c>
      <c r="D88" s="34" t="str">
        <f>CONCATENATE("SLU0",B$46,"-",C88)</f>
        <v>SLU06-4</v>
      </c>
      <c r="E88" s="57">
        <f t="shared" si="72"/>
        <v>1.35</v>
      </c>
      <c r="F88" s="57">
        <f>$N$5*$O$5</f>
        <v>1.4683204800000007</v>
      </c>
      <c r="G88" s="57">
        <f>+$N$6*$O$6</f>
        <v>0.89999999999999991</v>
      </c>
      <c r="H88" s="60">
        <f t="shared" si="73"/>
        <v>1.5</v>
      </c>
      <c r="I88" s="57">
        <f t="shared" si="74"/>
        <v>1.2</v>
      </c>
      <c r="J88" s="35"/>
      <c r="K88" s="37"/>
      <c r="L88" s="1"/>
      <c r="S88" s="2"/>
      <c r="T88" s="2"/>
      <c r="X88" s="21"/>
      <c r="Y88" s="3"/>
      <c r="AA88" s="2"/>
      <c r="AB88" s="2"/>
      <c r="AC88" s="2"/>
      <c r="AD88" s="2"/>
      <c r="AE88" s="2"/>
      <c r="AF88" s="2"/>
    </row>
    <row r="89" spans="2:3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S89" s="2"/>
      <c r="T89" s="2"/>
    </row>
    <row r="90" spans="2:3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S90" s="2"/>
      <c r="T90" s="2"/>
    </row>
    <row r="91" spans="2:3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S91" s="2"/>
      <c r="T91" s="2"/>
    </row>
    <row r="92" spans="2:3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S92" s="2"/>
      <c r="T92" s="2"/>
    </row>
    <row r="93" spans="2:3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S93" s="2"/>
      <c r="T93" s="2"/>
    </row>
    <row r="94" spans="2:3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S94" s="2"/>
      <c r="T94" s="2"/>
    </row>
    <row r="95" spans="2:3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S95" s="2"/>
      <c r="T95" s="2"/>
    </row>
    <row r="96" spans="2:3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S96" s="2"/>
      <c r="T96" s="2"/>
    </row>
    <row r="97" spans="2:23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S97" s="2"/>
      <c r="T97" s="2"/>
      <c r="W97" s="2"/>
    </row>
    <row r="98" spans="2:23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S98" s="2"/>
      <c r="T98" s="2"/>
      <c r="W98" s="2"/>
    </row>
    <row r="99" spans="2:23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S99" s="2"/>
      <c r="T99" s="2"/>
      <c r="W99" s="2"/>
    </row>
    <row r="100" spans="2:23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S100" s="2"/>
      <c r="T100" s="2"/>
      <c r="W100" s="2"/>
    </row>
    <row r="101" spans="2:23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S101" s="2"/>
      <c r="T101" s="2"/>
      <c r="W101" s="2"/>
    </row>
    <row r="102" spans="2:23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S102" s="2"/>
      <c r="T102" s="2"/>
      <c r="W102" s="2"/>
    </row>
    <row r="103" spans="2:23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S103" s="2"/>
      <c r="T103" s="2"/>
      <c r="W103" s="2"/>
    </row>
    <row r="104" spans="2:23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S104" s="2"/>
      <c r="T104" s="2"/>
      <c r="W104" s="2"/>
    </row>
    <row r="105" spans="2:23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S105" s="2"/>
      <c r="T105" s="2"/>
      <c r="W105" s="2"/>
    </row>
    <row r="106" spans="2:23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S106" s="2"/>
      <c r="T106" s="2"/>
      <c r="U106" s="2"/>
      <c r="V106" s="2"/>
      <c r="W106" s="2"/>
    </row>
    <row r="107" spans="2:23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S107" s="2"/>
      <c r="T107" s="2"/>
      <c r="U107" s="2"/>
      <c r="V107" s="2"/>
      <c r="W107" s="2"/>
    </row>
    <row r="108" spans="2:23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S108" s="2"/>
      <c r="T108" s="2"/>
      <c r="U108" s="2"/>
      <c r="V108" s="2"/>
      <c r="W108" s="2"/>
    </row>
    <row r="109" spans="2:23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S109" s="2"/>
      <c r="T109" s="2"/>
      <c r="U109" s="2"/>
      <c r="V109" s="2"/>
    </row>
    <row r="110" spans="2:23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S110" s="2"/>
      <c r="T110" s="2"/>
      <c r="U110" s="2"/>
      <c r="V110" s="2"/>
    </row>
    <row r="111" spans="2:23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S111" s="2"/>
      <c r="T111" s="2"/>
      <c r="U111" s="2"/>
      <c r="V111" s="2"/>
    </row>
    <row r="112" spans="2:23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S112" s="2"/>
      <c r="T112" s="2"/>
      <c r="U112" s="2"/>
      <c r="V112" s="2"/>
    </row>
    <row r="113" spans="2:2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S113" s="2"/>
      <c r="T113" s="2"/>
      <c r="U113" s="2"/>
      <c r="V113" s="2"/>
    </row>
    <row r="114" spans="2:2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S114" s="2"/>
      <c r="T114" s="2"/>
      <c r="U114" s="2"/>
      <c r="V114" s="2"/>
    </row>
    <row r="115" spans="2:2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S115" s="2"/>
      <c r="T115" s="2"/>
      <c r="U115" s="2"/>
      <c r="V115" s="2"/>
    </row>
    <row r="116" spans="2:2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S116" s="2"/>
      <c r="T116" s="2"/>
      <c r="U116" s="2"/>
      <c r="V116" s="2"/>
    </row>
    <row r="117" spans="2:2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S117" s="2"/>
      <c r="T117" s="2"/>
      <c r="U117" s="2"/>
      <c r="V117" s="2"/>
    </row>
    <row r="118" spans="2:2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S118" s="2"/>
      <c r="T118" s="2"/>
      <c r="U118" s="2"/>
      <c r="V118" s="2"/>
    </row>
    <row r="119" spans="2:2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S119" s="2"/>
      <c r="T119" s="2"/>
      <c r="U119" s="2"/>
      <c r="V119" s="2"/>
    </row>
    <row r="120" spans="2:2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S120" s="2"/>
      <c r="T120" s="2"/>
      <c r="U120" s="2"/>
      <c r="V120" s="2"/>
    </row>
    <row r="121" spans="2:2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S121" s="2"/>
      <c r="T121" s="2"/>
      <c r="U121" s="2"/>
      <c r="V121" s="2"/>
    </row>
    <row r="122" spans="2:2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S122" s="2"/>
      <c r="T122" s="2"/>
      <c r="U122" s="2"/>
      <c r="V122" s="2"/>
    </row>
    <row r="123" spans="2:2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S123" s="2"/>
      <c r="T123" s="2"/>
      <c r="U123" s="2"/>
      <c r="V123" s="2"/>
    </row>
    <row r="124" spans="2:2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S124" s="2"/>
      <c r="T124" s="2"/>
      <c r="U124" s="2"/>
      <c r="V124" s="2"/>
    </row>
    <row r="125" spans="2:2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U125" s="2"/>
      <c r="V125" s="2"/>
    </row>
    <row r="126" spans="2:22"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2:22"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2:22"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2:26"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2:26"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2:26"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2:26"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2:26"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W133" s="2"/>
    </row>
    <row r="134" spans="2:26"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W134" s="2"/>
    </row>
    <row r="135" spans="2:26"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W135" s="2"/>
    </row>
    <row r="136" spans="2:26"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W136" s="2"/>
    </row>
    <row r="137" spans="2:26"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W137" s="2"/>
    </row>
    <row r="138" spans="2:26"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W138" s="2"/>
    </row>
    <row r="139" spans="2:26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W139" s="2"/>
    </row>
    <row r="140" spans="2:26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W140" s="2"/>
    </row>
    <row r="141" spans="2:26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W141" s="2"/>
    </row>
    <row r="142" spans="2:26"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W142" s="2"/>
    </row>
    <row r="143" spans="2:26"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W143" s="2"/>
      <c r="X143" s="2"/>
      <c r="Y143" s="2"/>
      <c r="Z143" s="2"/>
    </row>
    <row r="144" spans="2:26"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W144" s="2"/>
    </row>
    <row r="145" spans="2:23"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W145" s="2"/>
    </row>
    <row r="146" spans="2:23"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W146" s="2"/>
    </row>
    <row r="147" spans="2:23"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W147" s="2"/>
    </row>
    <row r="148" spans="2:23"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W148" s="2"/>
    </row>
    <row r="149" spans="2:23"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W149" s="2"/>
    </row>
    <row r="150" spans="2:23">
      <c r="W150" s="2"/>
    </row>
    <row r="151" spans="2:23">
      <c r="W151" s="2"/>
    </row>
    <row r="152" spans="2:23">
      <c r="W152" s="2"/>
    </row>
  </sheetData>
  <mergeCells count="107">
    <mergeCell ref="B56:I56"/>
    <mergeCell ref="J56:K56"/>
    <mergeCell ref="B67:I67"/>
    <mergeCell ref="J67:K67"/>
    <mergeCell ref="B78:I78"/>
    <mergeCell ref="J78:K78"/>
    <mergeCell ref="B22:I22"/>
    <mergeCell ref="B21:I21"/>
    <mergeCell ref="B33:I33"/>
    <mergeCell ref="J33:K33"/>
    <mergeCell ref="B44:I44"/>
    <mergeCell ref="J44:K44"/>
    <mergeCell ref="C73:I73"/>
    <mergeCell ref="J73:K73"/>
    <mergeCell ref="C39:I39"/>
    <mergeCell ref="J39:K39"/>
    <mergeCell ref="C45:I45"/>
    <mergeCell ref="J45:K45"/>
    <mergeCell ref="C50:I50"/>
    <mergeCell ref="J50:K50"/>
    <mergeCell ref="M49:M52"/>
    <mergeCell ref="M15:V15"/>
    <mergeCell ref="M38:V38"/>
    <mergeCell ref="M39:M42"/>
    <mergeCell ref="M43:V43"/>
    <mergeCell ref="M44:M47"/>
    <mergeCell ref="M48:V48"/>
    <mergeCell ref="B80:B83"/>
    <mergeCell ref="B85:B88"/>
    <mergeCell ref="B35:B38"/>
    <mergeCell ref="B74:B77"/>
    <mergeCell ref="C79:I79"/>
    <mergeCell ref="J79:K79"/>
    <mergeCell ref="C84:I84"/>
    <mergeCell ref="J84:K84"/>
    <mergeCell ref="C57:I57"/>
    <mergeCell ref="J57:K57"/>
    <mergeCell ref="C62:I62"/>
    <mergeCell ref="J62:K62"/>
    <mergeCell ref="C68:I68"/>
    <mergeCell ref="J68:K68"/>
    <mergeCell ref="B55:I55"/>
    <mergeCell ref="C18:I18"/>
    <mergeCell ref="J18:K18"/>
    <mergeCell ref="C2:E2"/>
    <mergeCell ref="H3:I3"/>
    <mergeCell ref="B15:K15"/>
    <mergeCell ref="H8:I8"/>
    <mergeCell ref="H9:I9"/>
    <mergeCell ref="H6:I6"/>
    <mergeCell ref="B19:B20"/>
    <mergeCell ref="B13:K14"/>
    <mergeCell ref="B40:B43"/>
    <mergeCell ref="B24:B27"/>
    <mergeCell ref="B29:B32"/>
    <mergeCell ref="C23:I23"/>
    <mergeCell ref="C28:I28"/>
    <mergeCell ref="J28:K28"/>
    <mergeCell ref="C34:I34"/>
    <mergeCell ref="J34:K34"/>
    <mergeCell ref="K2:N2"/>
    <mergeCell ref="M3:N3"/>
    <mergeCell ref="K3:L3"/>
    <mergeCell ref="H4:I4"/>
    <mergeCell ref="H5:I5"/>
    <mergeCell ref="AA52:AG52"/>
    <mergeCell ref="X19:X20"/>
    <mergeCell ref="B69:B72"/>
    <mergeCell ref="H7:I7"/>
    <mergeCell ref="H10:I10"/>
    <mergeCell ref="B46:B49"/>
    <mergeCell ref="B51:B54"/>
    <mergeCell ref="B58:B61"/>
    <mergeCell ref="B63:B66"/>
    <mergeCell ref="M21:V21"/>
    <mergeCell ref="M22:V22"/>
    <mergeCell ref="M27:V27"/>
    <mergeCell ref="M19:M20"/>
    <mergeCell ref="M32:V32"/>
    <mergeCell ref="M28:M31"/>
    <mergeCell ref="M33:M36"/>
    <mergeCell ref="M37:V37"/>
    <mergeCell ref="M23:M26"/>
    <mergeCell ref="X31:AG31"/>
    <mergeCell ref="X32:X33"/>
    <mergeCell ref="X34:AG34"/>
    <mergeCell ref="X36:AG36"/>
    <mergeCell ref="X37:X38"/>
    <mergeCell ref="X23:X24"/>
    <mergeCell ref="X25:AG25"/>
    <mergeCell ref="X27:AG27"/>
    <mergeCell ref="X28:X29"/>
    <mergeCell ref="X30:AG30"/>
    <mergeCell ref="AI22:AR22"/>
    <mergeCell ref="AI15:AR15"/>
    <mergeCell ref="O2:Q2"/>
    <mergeCell ref="X21:AG21"/>
    <mergeCell ref="X22:AG22"/>
    <mergeCell ref="AI21:AR21"/>
    <mergeCell ref="AI13:AR14"/>
    <mergeCell ref="AJ18:AR18"/>
    <mergeCell ref="M13:V14"/>
    <mergeCell ref="N18:V18"/>
    <mergeCell ref="Y18:AG18"/>
    <mergeCell ref="X13:AG14"/>
    <mergeCell ref="AI19:AI20"/>
    <mergeCell ref="X15:AG15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273F9-C5A9-476A-B439-A473980A664D}">
  <dimension ref="B2:AS152"/>
  <sheetViews>
    <sheetView tabSelected="1" zoomScale="70" zoomScaleNormal="70" workbookViewId="0">
      <selection activeCell="G7" sqref="G7"/>
    </sheetView>
  </sheetViews>
  <sheetFormatPr defaultRowHeight="13.8"/>
  <cols>
    <col min="1" max="1" width="8.88671875" style="1"/>
    <col min="2" max="2" width="27.6640625" style="1" bestFit="1" customWidth="1"/>
    <col min="3" max="3" width="8.77734375" style="1" customWidth="1"/>
    <col min="4" max="4" width="8.88671875" style="1" bestFit="1" customWidth="1"/>
    <col min="5" max="5" width="8.77734375" style="1" bestFit="1" customWidth="1"/>
    <col min="6" max="6" width="6" style="1" customWidth="1"/>
    <col min="7" max="7" width="22.6640625" style="1" bestFit="1" customWidth="1"/>
    <col min="8" max="8" width="14.5546875" style="2" customWidth="1"/>
    <col min="9" max="9" width="8.88671875" style="2"/>
    <col min="10" max="10" width="15.88671875" style="2" bestFit="1" customWidth="1"/>
    <col min="11" max="14" width="8.88671875" style="2"/>
    <col min="15" max="15" width="20.5546875" style="2" bestFit="1" customWidth="1"/>
    <col min="16" max="17" width="8.88671875" style="2"/>
    <col min="18" max="18" width="18.88671875" style="2" bestFit="1" customWidth="1"/>
    <col min="19" max="25" width="8.88671875" style="1"/>
    <col min="26" max="26" width="20.5546875" style="1" bestFit="1" customWidth="1"/>
    <col min="27" max="29" width="8.88671875" style="1"/>
    <col min="30" max="30" width="19.33203125" style="1" bestFit="1" customWidth="1"/>
    <col min="31" max="36" width="8.88671875" style="1"/>
    <col min="37" max="37" width="16.88671875" style="1" customWidth="1"/>
    <col min="38" max="40" width="8.88671875" style="1"/>
    <col min="41" max="41" width="17" style="1" bestFit="1" customWidth="1"/>
    <col min="42" max="16384" width="8.88671875" style="1"/>
  </cols>
  <sheetData>
    <row r="2" spans="2:45" ht="52.8" customHeight="1">
      <c r="C2" s="108" t="s">
        <v>13</v>
      </c>
      <c r="D2" s="108"/>
      <c r="E2" s="108"/>
      <c r="K2" s="111" t="s">
        <v>10</v>
      </c>
      <c r="L2" s="111"/>
      <c r="M2" s="111"/>
      <c r="N2" s="111"/>
      <c r="O2" s="80" t="s">
        <v>9</v>
      </c>
      <c r="P2" s="81"/>
      <c r="Q2" s="82"/>
      <c r="S2" s="2"/>
      <c r="T2" s="2"/>
    </row>
    <row r="3" spans="2:45" ht="16.2">
      <c r="B3" s="8" t="s">
        <v>14</v>
      </c>
      <c r="C3" s="9" t="s">
        <v>20</v>
      </c>
      <c r="D3" s="9" t="s">
        <v>21</v>
      </c>
      <c r="E3" s="10" t="s">
        <v>19</v>
      </c>
      <c r="G3" s="13" t="s">
        <v>23</v>
      </c>
      <c r="H3" s="109" t="s">
        <v>22</v>
      </c>
      <c r="I3" s="109"/>
      <c r="J3" s="8" t="s">
        <v>26</v>
      </c>
      <c r="K3" s="109" t="s">
        <v>3</v>
      </c>
      <c r="L3" s="109"/>
      <c r="M3" s="109" t="s">
        <v>2</v>
      </c>
      <c r="N3" s="109"/>
      <c r="O3" s="9" t="s">
        <v>37</v>
      </c>
      <c r="P3" s="9" t="s">
        <v>38</v>
      </c>
      <c r="Q3" s="9" t="s">
        <v>39</v>
      </c>
      <c r="S3" s="2"/>
      <c r="T3" s="2"/>
    </row>
    <row r="4" spans="2:45" ht="16.2">
      <c r="B4" s="11" t="s">
        <v>15</v>
      </c>
      <c r="C4" s="12">
        <v>1.04</v>
      </c>
      <c r="D4" s="12">
        <v>1.06</v>
      </c>
      <c r="E4" s="12">
        <v>1.1000000000000001</v>
      </c>
      <c r="G4" s="22" t="s">
        <v>1</v>
      </c>
      <c r="H4" s="112" t="s">
        <v>24</v>
      </c>
      <c r="I4" s="112"/>
      <c r="J4" s="16" t="s">
        <v>30</v>
      </c>
      <c r="K4" s="15">
        <v>0.9</v>
      </c>
      <c r="L4" s="56">
        <v>1.1000000000000001</v>
      </c>
      <c r="M4" s="15">
        <v>1</v>
      </c>
      <c r="N4" s="15">
        <v>1.35</v>
      </c>
      <c r="O4" s="15" t="s">
        <v>36</v>
      </c>
      <c r="P4" s="15" t="s">
        <v>36</v>
      </c>
      <c r="Q4" s="15" t="s">
        <v>36</v>
      </c>
      <c r="S4" s="2"/>
      <c r="T4" s="2"/>
    </row>
    <row r="5" spans="2:45" ht="16.2">
      <c r="B5" s="11" t="s">
        <v>16</v>
      </c>
      <c r="C5" s="12">
        <v>1.39</v>
      </c>
      <c r="D5" s="12">
        <v>1.59</v>
      </c>
      <c r="E5" s="12">
        <v>1</v>
      </c>
      <c r="G5" s="23" t="s">
        <v>50</v>
      </c>
      <c r="H5" s="105" t="s">
        <v>25</v>
      </c>
      <c r="I5" s="105"/>
      <c r="J5" s="17" t="s">
        <v>29</v>
      </c>
      <c r="K5" s="15">
        <v>0</v>
      </c>
      <c r="L5" s="15">
        <v>1.35</v>
      </c>
      <c r="M5" s="15">
        <v>0</v>
      </c>
      <c r="N5" s="56">
        <f>1.35*D5*E5</f>
        <v>2.1465000000000001</v>
      </c>
      <c r="O5" s="56">
        <f>0.8*D5*E5</f>
        <v>1.2720000000000002</v>
      </c>
      <c r="P5" s="56">
        <f>+O5</f>
        <v>1.2720000000000002</v>
      </c>
      <c r="Q5" s="56">
        <v>0</v>
      </c>
      <c r="S5" s="2"/>
      <c r="T5" s="2"/>
    </row>
    <row r="6" spans="2:45" ht="16.2">
      <c r="B6" s="11" t="s">
        <v>17</v>
      </c>
      <c r="C6" s="12">
        <v>1.37</v>
      </c>
      <c r="D6" s="12">
        <v>1.52</v>
      </c>
      <c r="E6" s="12">
        <v>1.1000000000000001</v>
      </c>
      <c r="G6" s="24" t="s">
        <v>45</v>
      </c>
      <c r="H6" s="110" t="s">
        <v>31</v>
      </c>
      <c r="I6" s="110"/>
      <c r="J6" s="14" t="s">
        <v>28</v>
      </c>
      <c r="K6" s="15">
        <v>0</v>
      </c>
      <c r="L6" s="56">
        <v>1.5</v>
      </c>
      <c r="M6" s="15">
        <v>0</v>
      </c>
      <c r="N6" s="56">
        <v>1.5</v>
      </c>
      <c r="O6" s="56">
        <v>0.6</v>
      </c>
      <c r="P6" s="56">
        <v>0.6</v>
      </c>
      <c r="Q6" s="56">
        <v>0.5</v>
      </c>
      <c r="S6" s="2"/>
      <c r="T6" s="2"/>
    </row>
    <row r="7" spans="2:45" ht="16.2">
      <c r="B7" s="11" t="s">
        <v>18</v>
      </c>
      <c r="C7" s="12">
        <v>1.66</v>
      </c>
      <c r="D7" s="12">
        <v>2</v>
      </c>
      <c r="E7" s="12">
        <v>1</v>
      </c>
      <c r="G7" s="25" t="s">
        <v>46</v>
      </c>
      <c r="H7" s="104" t="s">
        <v>32</v>
      </c>
      <c r="I7" s="104"/>
      <c r="J7" s="14" t="s">
        <v>28</v>
      </c>
      <c r="K7" s="15">
        <v>0</v>
      </c>
      <c r="L7" s="56">
        <v>1.5</v>
      </c>
      <c r="M7" s="15">
        <v>0</v>
      </c>
      <c r="N7" s="56">
        <v>1.5</v>
      </c>
      <c r="O7" s="56">
        <v>0.6</v>
      </c>
      <c r="P7" s="56">
        <v>0.5</v>
      </c>
      <c r="Q7" s="56">
        <v>0</v>
      </c>
      <c r="S7" s="2"/>
      <c r="T7" s="2"/>
    </row>
    <row r="8" spans="2:45" ht="16.2">
      <c r="B8" s="18"/>
      <c r="C8" s="19"/>
      <c r="D8" s="19"/>
      <c r="E8" s="19"/>
      <c r="G8" s="25" t="s">
        <v>27</v>
      </c>
      <c r="H8" s="104" t="s">
        <v>35</v>
      </c>
      <c r="I8" s="104"/>
      <c r="J8" s="14" t="s">
        <v>28</v>
      </c>
      <c r="K8" s="15">
        <v>0</v>
      </c>
      <c r="L8" s="56">
        <v>1.5</v>
      </c>
      <c r="M8" s="15">
        <v>0</v>
      </c>
      <c r="N8" s="56">
        <v>1.5</v>
      </c>
      <c r="O8" s="15" t="s">
        <v>36</v>
      </c>
      <c r="P8" s="15" t="s">
        <v>36</v>
      </c>
      <c r="Q8" s="15" t="s">
        <v>36</v>
      </c>
      <c r="S8" s="2"/>
      <c r="T8" s="2"/>
    </row>
    <row r="9" spans="2:45" ht="16.2">
      <c r="B9" s="18"/>
      <c r="C9" s="19"/>
      <c r="D9" s="19"/>
      <c r="E9" s="19"/>
      <c r="G9" s="25" t="s">
        <v>27</v>
      </c>
      <c r="H9" s="104" t="s">
        <v>35</v>
      </c>
      <c r="I9" s="104"/>
      <c r="J9" s="14" t="s">
        <v>28</v>
      </c>
      <c r="K9" s="15">
        <v>0</v>
      </c>
      <c r="L9" s="56">
        <v>1.5</v>
      </c>
      <c r="M9" s="15">
        <v>0</v>
      </c>
      <c r="N9" s="56">
        <v>1.5</v>
      </c>
      <c r="O9" s="15" t="s">
        <v>36</v>
      </c>
      <c r="P9" s="15" t="s">
        <v>36</v>
      </c>
      <c r="Q9" s="15" t="s">
        <v>36</v>
      </c>
      <c r="S9" s="2"/>
      <c r="T9" s="2"/>
    </row>
    <row r="10" spans="2:45" ht="16.2">
      <c r="G10" s="23" t="s">
        <v>12</v>
      </c>
      <c r="H10" s="105" t="s">
        <v>8</v>
      </c>
      <c r="I10" s="105"/>
      <c r="J10" s="17" t="s">
        <v>33</v>
      </c>
      <c r="K10" s="15">
        <v>0</v>
      </c>
      <c r="L10" s="56">
        <v>1.2</v>
      </c>
      <c r="M10" s="15">
        <v>0</v>
      </c>
      <c r="N10" s="56">
        <v>1.2</v>
      </c>
      <c r="O10" s="15" t="s">
        <v>36</v>
      </c>
      <c r="P10" s="15" t="s">
        <v>36</v>
      </c>
      <c r="Q10" s="15" t="s">
        <v>36</v>
      </c>
      <c r="S10" s="2"/>
      <c r="T10" s="2"/>
    </row>
    <row r="11" spans="2:45">
      <c r="H11" s="1"/>
      <c r="I11" s="1"/>
      <c r="J11" s="1"/>
      <c r="K11" s="1"/>
      <c r="L11" s="1"/>
      <c r="M11" s="1"/>
      <c r="N11" s="1"/>
      <c r="O11" s="1"/>
      <c r="P11" s="1"/>
      <c r="Q11" s="1"/>
      <c r="S11" s="2"/>
      <c r="T11" s="2"/>
    </row>
    <row r="12" spans="2:45" ht="14.4" thickBot="1">
      <c r="H12" s="1"/>
      <c r="I12" s="1"/>
      <c r="J12" s="1"/>
      <c r="K12" s="1"/>
      <c r="L12" s="1"/>
      <c r="M12" s="1"/>
      <c r="N12" s="1"/>
      <c r="O12" s="1"/>
      <c r="P12" s="1"/>
      <c r="Q12" s="1"/>
      <c r="S12" s="2"/>
      <c r="T12" s="2"/>
    </row>
    <row r="13" spans="2:45" ht="14.4" customHeight="1">
      <c r="B13" s="92" t="e" vm="5">
        <v>#VALUE!</v>
      </c>
      <c r="C13" s="93"/>
      <c r="D13" s="93"/>
      <c r="E13" s="93"/>
      <c r="F13" s="93"/>
      <c r="G13" s="93"/>
      <c r="H13" s="93"/>
      <c r="I13" s="93"/>
      <c r="J13" s="93"/>
      <c r="K13" s="94"/>
      <c r="M13" s="92" t="e" vm="2">
        <v>#VALUE!</v>
      </c>
      <c r="N13" s="93"/>
      <c r="O13" s="93"/>
      <c r="P13" s="93"/>
      <c r="Q13" s="93"/>
      <c r="R13" s="93"/>
      <c r="S13" s="93"/>
      <c r="T13" s="93"/>
      <c r="U13" s="93"/>
      <c r="V13" s="94"/>
      <c r="X13" s="92" t="e" vm="3">
        <v>#VALUE!</v>
      </c>
      <c r="Y13" s="93"/>
      <c r="Z13" s="93"/>
      <c r="AA13" s="93"/>
      <c r="AB13" s="93"/>
      <c r="AC13" s="93"/>
      <c r="AD13" s="93"/>
      <c r="AE13" s="93"/>
      <c r="AF13" s="93"/>
      <c r="AG13" s="94"/>
      <c r="AI13" s="92" t="e" vm="4">
        <v>#VALUE!</v>
      </c>
      <c r="AJ13" s="93"/>
      <c r="AK13" s="93"/>
      <c r="AL13" s="93"/>
      <c r="AM13" s="93"/>
      <c r="AN13" s="93"/>
      <c r="AO13" s="93"/>
      <c r="AP13" s="93"/>
      <c r="AQ13" s="93"/>
      <c r="AR13" s="94"/>
    </row>
    <row r="14" spans="2:45" ht="15" customHeight="1" thickBot="1">
      <c r="B14" s="95"/>
      <c r="C14" s="96"/>
      <c r="D14" s="96"/>
      <c r="E14" s="96"/>
      <c r="F14" s="96"/>
      <c r="G14" s="96"/>
      <c r="H14" s="96"/>
      <c r="I14" s="96"/>
      <c r="J14" s="96"/>
      <c r="K14" s="97"/>
      <c r="M14" s="95"/>
      <c r="N14" s="96"/>
      <c r="O14" s="96"/>
      <c r="P14" s="96"/>
      <c r="Q14" s="96"/>
      <c r="R14" s="96"/>
      <c r="S14" s="96"/>
      <c r="T14" s="96"/>
      <c r="U14" s="96"/>
      <c r="V14" s="97"/>
      <c r="X14" s="95"/>
      <c r="Y14" s="96"/>
      <c r="Z14" s="96"/>
      <c r="AA14" s="96"/>
      <c r="AB14" s="96"/>
      <c r="AC14" s="96"/>
      <c r="AD14" s="96"/>
      <c r="AE14" s="96"/>
      <c r="AF14" s="96"/>
      <c r="AG14" s="97"/>
      <c r="AI14" s="95"/>
      <c r="AJ14" s="96"/>
      <c r="AK14" s="96"/>
      <c r="AL14" s="96"/>
      <c r="AM14" s="96"/>
      <c r="AN14" s="96"/>
      <c r="AO14" s="96"/>
      <c r="AP14" s="96"/>
      <c r="AQ14" s="96"/>
      <c r="AR14" s="97"/>
    </row>
    <row r="15" spans="2:45" ht="15" customHeight="1" thickBot="1">
      <c r="B15" s="77" t="s">
        <v>49</v>
      </c>
      <c r="C15" s="78"/>
      <c r="D15" s="78"/>
      <c r="E15" s="78"/>
      <c r="F15" s="78"/>
      <c r="G15" s="78"/>
      <c r="H15" s="78"/>
      <c r="I15" s="78"/>
      <c r="J15" s="78"/>
      <c r="K15" s="79"/>
      <c r="L15" s="46"/>
      <c r="M15" s="77" t="s">
        <v>4</v>
      </c>
      <c r="N15" s="78"/>
      <c r="O15" s="78"/>
      <c r="P15" s="78"/>
      <c r="Q15" s="78"/>
      <c r="R15" s="78"/>
      <c r="S15" s="78"/>
      <c r="T15" s="78"/>
      <c r="U15" s="78"/>
      <c r="V15" s="79"/>
      <c r="W15" s="48"/>
      <c r="X15" s="77" t="s">
        <v>5</v>
      </c>
      <c r="Y15" s="78"/>
      <c r="Z15" s="78"/>
      <c r="AA15" s="78"/>
      <c r="AB15" s="78"/>
      <c r="AC15" s="78"/>
      <c r="AD15" s="78"/>
      <c r="AE15" s="78"/>
      <c r="AF15" s="78"/>
      <c r="AG15" s="79"/>
      <c r="AH15" s="48"/>
      <c r="AI15" s="77" t="s">
        <v>6</v>
      </c>
      <c r="AJ15" s="78"/>
      <c r="AK15" s="78"/>
      <c r="AL15" s="78"/>
      <c r="AM15" s="78"/>
      <c r="AN15" s="78"/>
      <c r="AO15" s="78"/>
      <c r="AP15" s="78"/>
      <c r="AQ15" s="78"/>
      <c r="AR15" s="79"/>
      <c r="AS15" s="48"/>
    </row>
    <row r="16" spans="2:45" ht="142.19999999999999" customHeight="1" thickBot="1">
      <c r="B16" s="51"/>
      <c r="C16" s="52"/>
      <c r="D16" s="53" t="s">
        <v>11</v>
      </c>
      <c r="E16" s="53" t="str">
        <f>+H4</f>
        <v xml:space="preserve">Permanent </v>
      </c>
      <c r="F16" s="53" t="str">
        <f>+H5</f>
        <v>Variable (Traffic)</v>
      </c>
      <c r="G16" s="53" t="str">
        <f>+H6</f>
        <v xml:space="preserve">Variable Thermal </v>
      </c>
      <c r="H16" s="53" t="str">
        <f>+H7</f>
        <v xml:space="preserve">Variable Wind </v>
      </c>
      <c r="I16" s="53" t="str">
        <f>+H10</f>
        <v xml:space="preserve">Settlements </v>
      </c>
      <c r="J16" s="53"/>
      <c r="K16" s="54"/>
      <c r="M16" s="51"/>
      <c r="N16" s="52"/>
      <c r="O16" s="53" t="str">
        <f t="shared" ref="O16:T16" si="0">+D16</f>
        <v>COMBINATION NAME</v>
      </c>
      <c r="P16" s="53" t="str">
        <f t="shared" si="0"/>
        <v xml:space="preserve">Permanent </v>
      </c>
      <c r="Q16" s="53" t="str">
        <f t="shared" si="0"/>
        <v>Variable (Traffic)</v>
      </c>
      <c r="R16" s="53" t="str">
        <f t="shared" si="0"/>
        <v xml:space="preserve">Variable Thermal </v>
      </c>
      <c r="S16" s="53" t="str">
        <f t="shared" si="0"/>
        <v xml:space="preserve">Variable Wind </v>
      </c>
      <c r="T16" s="53" t="str">
        <f t="shared" si="0"/>
        <v xml:space="preserve">Settlements </v>
      </c>
      <c r="U16" s="53"/>
      <c r="V16" s="54"/>
      <c r="X16" s="51"/>
      <c r="Y16" s="52"/>
      <c r="Z16" s="53" t="str">
        <f t="shared" ref="Z16:AE16" si="1">+O16</f>
        <v>COMBINATION NAME</v>
      </c>
      <c r="AA16" s="53" t="str">
        <f t="shared" si="1"/>
        <v xml:space="preserve">Permanent </v>
      </c>
      <c r="AB16" s="53" t="str">
        <f t="shared" si="1"/>
        <v>Variable (Traffic)</v>
      </c>
      <c r="AC16" s="53" t="str">
        <f t="shared" si="1"/>
        <v xml:space="preserve">Variable Thermal </v>
      </c>
      <c r="AD16" s="53" t="str">
        <f t="shared" si="1"/>
        <v xml:space="preserve">Variable Wind </v>
      </c>
      <c r="AE16" s="53" t="str">
        <f t="shared" si="1"/>
        <v xml:space="preserve">Settlements </v>
      </c>
      <c r="AF16" s="53"/>
      <c r="AG16" s="54"/>
      <c r="AI16" s="51"/>
      <c r="AJ16" s="52"/>
      <c r="AK16" s="53" t="str">
        <f t="shared" ref="AK16:AP16" si="2">+Z16</f>
        <v>COMBINATION NAME</v>
      </c>
      <c r="AL16" s="53" t="str">
        <f t="shared" si="2"/>
        <v xml:space="preserve">Permanent </v>
      </c>
      <c r="AM16" s="53" t="str">
        <f t="shared" si="2"/>
        <v>Variable (Traffic)</v>
      </c>
      <c r="AN16" s="53" t="str">
        <f t="shared" si="2"/>
        <v xml:space="preserve">Variable Thermal </v>
      </c>
      <c r="AO16" s="53" t="str">
        <f t="shared" si="2"/>
        <v xml:space="preserve">Variable Wind </v>
      </c>
      <c r="AP16" s="53" t="str">
        <f t="shared" si="2"/>
        <v xml:space="preserve">Settlements </v>
      </c>
      <c r="AQ16" s="53"/>
      <c r="AR16" s="54"/>
    </row>
    <row r="17" spans="2:44">
      <c r="B17" s="38"/>
      <c r="C17" s="39"/>
      <c r="D17" s="39"/>
      <c r="E17" s="7" t="s">
        <v>0</v>
      </c>
      <c r="F17" s="7" t="str">
        <f>+G5</f>
        <v>Q (G1,G3)</v>
      </c>
      <c r="G17" s="7" t="str">
        <f>+G6</f>
        <v>Tk</v>
      </c>
      <c r="H17" s="7" t="str">
        <f>+G7</f>
        <v>FWk</v>
      </c>
      <c r="I17" s="7" t="str">
        <f>+G10</f>
        <v>ST</v>
      </c>
      <c r="J17" s="7"/>
      <c r="K17" s="40"/>
      <c r="M17" s="49"/>
      <c r="N17" s="1"/>
      <c r="O17" s="1"/>
      <c r="P17" s="2" t="str">
        <f>+E17</f>
        <v>G</v>
      </c>
      <c r="Q17" s="2" t="str">
        <f>+F17</f>
        <v>Q (G1,G3)</v>
      </c>
      <c r="R17" s="2" t="str">
        <f>+G17</f>
        <v>Tk</v>
      </c>
      <c r="S17" s="2" t="str">
        <f>+H17</f>
        <v>FWk</v>
      </c>
      <c r="T17" s="2" t="str">
        <f>+I17</f>
        <v>ST</v>
      </c>
      <c r="V17" s="50"/>
      <c r="X17" s="49"/>
      <c r="AA17" s="2" t="str">
        <f>+P17</f>
        <v>G</v>
      </c>
      <c r="AB17" s="2" t="str">
        <f>+Q17</f>
        <v>Q (G1,G3)</v>
      </c>
      <c r="AC17" s="2" t="str">
        <f>+R17</f>
        <v>Tk</v>
      </c>
      <c r="AD17" s="2" t="str">
        <f>+S17</f>
        <v>FWk</v>
      </c>
      <c r="AE17" s="2" t="str">
        <f>+T17</f>
        <v>ST</v>
      </c>
      <c r="AG17" s="50"/>
      <c r="AI17" s="49"/>
      <c r="AL17" s="2" t="str">
        <f>+AA17</f>
        <v>G</v>
      </c>
      <c r="AM17" s="2" t="str">
        <f>+AB17</f>
        <v>Q (G1,G3)</v>
      </c>
      <c r="AN17" s="2" t="str">
        <f>+AC17</f>
        <v>Tk</v>
      </c>
      <c r="AO17" s="2" t="str">
        <f>+AD17</f>
        <v>FWk</v>
      </c>
      <c r="AP17" s="2" t="str">
        <f>+AE17</f>
        <v>ST</v>
      </c>
      <c r="AR17" s="50"/>
    </row>
    <row r="18" spans="2:44">
      <c r="B18" s="29" t="s">
        <v>34</v>
      </c>
      <c r="C18" s="98" t="s">
        <v>7</v>
      </c>
      <c r="D18" s="99"/>
      <c r="E18" s="99"/>
      <c r="F18" s="99"/>
      <c r="G18" s="99"/>
      <c r="H18" s="99"/>
      <c r="I18" s="99"/>
      <c r="J18" s="99"/>
      <c r="K18" s="100"/>
      <c r="L18" s="18"/>
      <c r="M18" s="29" t="s">
        <v>34</v>
      </c>
      <c r="N18" s="98" t="s">
        <v>7</v>
      </c>
      <c r="O18" s="99"/>
      <c r="P18" s="99"/>
      <c r="Q18" s="99"/>
      <c r="R18" s="99"/>
      <c r="S18" s="99"/>
      <c r="T18" s="99"/>
      <c r="U18" s="99"/>
      <c r="V18" s="100"/>
      <c r="X18" s="29" t="s">
        <v>34</v>
      </c>
      <c r="Y18" s="98" t="s">
        <v>7</v>
      </c>
      <c r="Z18" s="99"/>
      <c r="AA18" s="99"/>
      <c r="AB18" s="99"/>
      <c r="AC18" s="99"/>
      <c r="AD18" s="99"/>
      <c r="AE18" s="99"/>
      <c r="AF18" s="99"/>
      <c r="AG18" s="100"/>
      <c r="AH18" s="4"/>
      <c r="AI18" s="29" t="s">
        <v>34</v>
      </c>
      <c r="AJ18" s="98" t="s">
        <v>7</v>
      </c>
      <c r="AK18" s="99"/>
      <c r="AL18" s="99"/>
      <c r="AM18" s="99"/>
      <c r="AN18" s="99"/>
      <c r="AO18" s="99"/>
      <c r="AP18" s="99"/>
      <c r="AQ18" s="99"/>
      <c r="AR18" s="100"/>
    </row>
    <row r="19" spans="2:44" ht="14.4" customHeight="1">
      <c r="B19" s="103">
        <v>1</v>
      </c>
      <c r="C19" s="26">
        <v>1</v>
      </c>
      <c r="D19" s="5" t="str">
        <f>CONCATENATE("SLU0",B$19,"-",C19)</f>
        <v>SLU01-1</v>
      </c>
      <c r="E19" s="6">
        <f>+$N$4</f>
        <v>1.35</v>
      </c>
      <c r="F19" s="6">
        <v>0</v>
      </c>
      <c r="G19" s="6">
        <v>0</v>
      </c>
      <c r="H19" s="6">
        <v>0</v>
      </c>
      <c r="I19" s="6">
        <v>0</v>
      </c>
      <c r="J19" s="6"/>
      <c r="K19" s="28"/>
      <c r="M19" s="103">
        <v>1</v>
      </c>
      <c r="N19" s="26">
        <v>1</v>
      </c>
      <c r="O19" s="5" t="str">
        <f>CONCATENATE("SLE-CHR",M$19,"-",N19)</f>
        <v>SLE-CHR1-1</v>
      </c>
      <c r="P19" s="6">
        <v>1</v>
      </c>
      <c r="Q19" s="6">
        <v>0</v>
      </c>
      <c r="R19" s="6">
        <v>0</v>
      </c>
      <c r="S19" s="6">
        <v>0</v>
      </c>
      <c r="T19" s="6">
        <v>0</v>
      </c>
      <c r="U19" s="6"/>
      <c r="V19" s="28"/>
      <c r="X19" s="103">
        <v>1</v>
      </c>
      <c r="Y19" s="26">
        <v>1</v>
      </c>
      <c r="Z19" s="5" t="str">
        <f>CONCATENATE("SLE-FRQ",X$19,"-",Y19)</f>
        <v>SLE-FRQ1-1</v>
      </c>
      <c r="AA19" s="6">
        <v>1</v>
      </c>
      <c r="AB19" s="6">
        <v>0</v>
      </c>
      <c r="AC19" s="6">
        <v>0</v>
      </c>
      <c r="AD19" s="6">
        <v>0</v>
      </c>
      <c r="AE19" s="6">
        <v>0</v>
      </c>
      <c r="AF19" s="6"/>
      <c r="AG19" s="28"/>
      <c r="AI19" s="101">
        <v>1</v>
      </c>
      <c r="AJ19" s="26">
        <v>1</v>
      </c>
      <c r="AK19" s="5" t="str">
        <f t="shared" ref="AK19:AK20" si="3">CONCATENATE("SLE-QP",AI$23,"-",AJ19)</f>
        <v>SLE-QP2-1</v>
      </c>
      <c r="AL19" s="6">
        <v>1</v>
      </c>
      <c r="AM19" s="6">
        <v>0</v>
      </c>
      <c r="AN19" s="6">
        <v>0</v>
      </c>
      <c r="AO19" s="6">
        <v>0</v>
      </c>
      <c r="AP19" s="6">
        <v>0</v>
      </c>
      <c r="AQ19" s="6"/>
      <c r="AR19" s="6"/>
    </row>
    <row r="20" spans="2:44" ht="14.4" thickBot="1">
      <c r="B20" s="72"/>
      <c r="C20" s="42">
        <v>2</v>
      </c>
      <c r="D20" s="43" t="str">
        <f>CONCATENATE("SLU0",B$19,"-",C20)</f>
        <v>SLU01-2</v>
      </c>
      <c r="E20" s="44">
        <f>+$N$4</f>
        <v>1.35</v>
      </c>
      <c r="F20" s="44">
        <f t="shared" ref="F20:H20" si="4">F19</f>
        <v>0</v>
      </c>
      <c r="G20" s="44">
        <f t="shared" si="4"/>
        <v>0</v>
      </c>
      <c r="H20" s="44">
        <f t="shared" si="4"/>
        <v>0</v>
      </c>
      <c r="I20" s="44">
        <f>$N$10</f>
        <v>1.2</v>
      </c>
      <c r="J20" s="44"/>
      <c r="K20" s="45"/>
      <c r="M20" s="72"/>
      <c r="N20" s="42">
        <v>2</v>
      </c>
      <c r="O20" s="43" t="str">
        <f>CONCATENATE("SLE-CHR",M$19,"-",N20)</f>
        <v>SLE-CHR1-2</v>
      </c>
      <c r="P20" s="44">
        <f>P19</f>
        <v>1</v>
      </c>
      <c r="Q20" s="44">
        <f t="shared" ref="Q20:R20" si="5">Q19</f>
        <v>0</v>
      </c>
      <c r="R20" s="44">
        <f t="shared" si="5"/>
        <v>0</v>
      </c>
      <c r="S20" s="44">
        <f>S19</f>
        <v>0</v>
      </c>
      <c r="T20" s="44">
        <v>1</v>
      </c>
      <c r="U20" s="44"/>
      <c r="V20" s="45"/>
      <c r="X20" s="72"/>
      <c r="Y20" s="42">
        <v>2</v>
      </c>
      <c r="Z20" s="43" t="str">
        <f>CONCATENATE("SLE-FRQ",X$19,"-",Y20)</f>
        <v>SLE-FRQ1-2</v>
      </c>
      <c r="AA20" s="44">
        <f>AA19</f>
        <v>1</v>
      </c>
      <c r="AB20" s="44">
        <f>AB19</f>
        <v>0</v>
      </c>
      <c r="AC20" s="44">
        <f>AC19</f>
        <v>0</v>
      </c>
      <c r="AD20" s="44">
        <f>AD19</f>
        <v>0</v>
      </c>
      <c r="AE20" s="44">
        <v>1</v>
      </c>
      <c r="AF20" s="44"/>
      <c r="AG20" s="45"/>
      <c r="AI20" s="101"/>
      <c r="AJ20" s="26">
        <v>2</v>
      </c>
      <c r="AK20" s="5" t="str">
        <f t="shared" si="3"/>
        <v>SLE-QP2-2</v>
      </c>
      <c r="AL20" s="6">
        <f>AL19</f>
        <v>1</v>
      </c>
      <c r="AM20" s="6">
        <f>AM19</f>
        <v>0</v>
      </c>
      <c r="AN20" s="6">
        <f>AN19</f>
        <v>0</v>
      </c>
      <c r="AO20" s="6">
        <f>AO19</f>
        <v>0</v>
      </c>
      <c r="AP20" s="6">
        <v>1</v>
      </c>
      <c r="AQ20" s="6"/>
      <c r="AR20" s="6"/>
    </row>
    <row r="21" spans="2:44" ht="14.4" customHeight="1" thickBot="1">
      <c r="B21" s="83" t="s">
        <v>47</v>
      </c>
      <c r="C21" s="84"/>
      <c r="D21" s="84"/>
      <c r="E21" s="84"/>
      <c r="F21" s="84"/>
      <c r="G21" s="84"/>
      <c r="H21" s="84"/>
      <c r="I21" s="84"/>
      <c r="J21" s="84"/>
      <c r="K21" s="85"/>
      <c r="L21" s="46"/>
      <c r="M21" s="83" t="s">
        <v>47</v>
      </c>
      <c r="N21" s="84"/>
      <c r="O21" s="84"/>
      <c r="P21" s="84"/>
      <c r="Q21" s="84"/>
      <c r="R21" s="84"/>
      <c r="S21" s="84"/>
      <c r="T21" s="84"/>
      <c r="U21" s="84"/>
      <c r="V21" s="85"/>
      <c r="W21" s="20"/>
      <c r="X21" s="83" t="s">
        <v>47</v>
      </c>
      <c r="Y21" s="84"/>
      <c r="Z21" s="84"/>
      <c r="AA21" s="84"/>
      <c r="AB21" s="84"/>
      <c r="AC21" s="84"/>
      <c r="AD21" s="84"/>
      <c r="AE21" s="84"/>
      <c r="AF21" s="84"/>
      <c r="AG21" s="85"/>
      <c r="AH21" s="20"/>
      <c r="AI21" s="89" t="s">
        <v>47</v>
      </c>
      <c r="AJ21" s="90"/>
      <c r="AK21" s="90"/>
      <c r="AL21" s="90"/>
      <c r="AM21" s="90"/>
      <c r="AN21" s="90"/>
      <c r="AO21" s="90"/>
      <c r="AP21" s="90"/>
      <c r="AQ21" s="90"/>
      <c r="AR21" s="91"/>
    </row>
    <row r="22" spans="2:44">
      <c r="B22" s="86" t="s">
        <v>40</v>
      </c>
      <c r="C22" s="87"/>
      <c r="D22" s="87"/>
      <c r="E22" s="87"/>
      <c r="F22" s="87"/>
      <c r="G22" s="87"/>
      <c r="H22" s="87"/>
      <c r="I22" s="87"/>
      <c r="J22" s="87"/>
      <c r="K22" s="88"/>
      <c r="L22" s="47"/>
      <c r="M22" s="86" t="s">
        <v>40</v>
      </c>
      <c r="N22" s="87"/>
      <c r="O22" s="87"/>
      <c r="P22" s="87"/>
      <c r="Q22" s="87"/>
      <c r="R22" s="87"/>
      <c r="S22" s="87"/>
      <c r="T22" s="87"/>
      <c r="U22" s="87"/>
      <c r="V22" s="88"/>
      <c r="W22" s="4"/>
      <c r="X22" s="86" t="s">
        <v>40</v>
      </c>
      <c r="Y22" s="87"/>
      <c r="Z22" s="87"/>
      <c r="AA22" s="87"/>
      <c r="AB22" s="87"/>
      <c r="AC22" s="87"/>
      <c r="AD22" s="87"/>
      <c r="AE22" s="87"/>
      <c r="AF22" s="87"/>
      <c r="AG22" s="88"/>
      <c r="AH22" s="4"/>
      <c r="AI22" s="69" t="s">
        <v>43</v>
      </c>
      <c r="AJ22" s="70"/>
      <c r="AK22" s="70"/>
      <c r="AL22" s="70"/>
      <c r="AM22" s="70"/>
      <c r="AN22" s="70"/>
      <c r="AO22" s="70"/>
      <c r="AP22" s="70"/>
      <c r="AQ22" s="70"/>
      <c r="AR22" s="71"/>
    </row>
    <row r="23" spans="2:44" ht="14.4" customHeight="1" thickBot="1">
      <c r="B23" s="30"/>
      <c r="C23" s="98" t="s">
        <v>41</v>
      </c>
      <c r="D23" s="99"/>
      <c r="E23" s="99"/>
      <c r="F23" s="99"/>
      <c r="G23" s="99"/>
      <c r="H23" s="99"/>
      <c r="I23" s="99"/>
      <c r="J23" s="99"/>
      <c r="K23" s="100"/>
      <c r="L23" s="18"/>
      <c r="M23" s="103">
        <f>M19+1</f>
        <v>2</v>
      </c>
      <c r="N23" s="26">
        <v>1</v>
      </c>
      <c r="O23" s="5" t="str">
        <f>CONCATENATE("SLE-CHR",M$23,"-",N23)</f>
        <v>SLE-CHR2-1</v>
      </c>
      <c r="P23" s="6">
        <v>1</v>
      </c>
      <c r="Q23" s="27">
        <f>+$D$5*$E$5</f>
        <v>1.59</v>
      </c>
      <c r="R23" s="6">
        <v>0</v>
      </c>
      <c r="S23" s="6">
        <v>0</v>
      </c>
      <c r="T23" s="6">
        <v>0</v>
      </c>
      <c r="U23" s="6"/>
      <c r="V23" s="31"/>
      <c r="X23" s="72">
        <f>X19+1</f>
        <v>2</v>
      </c>
      <c r="Y23" s="26">
        <v>1</v>
      </c>
      <c r="Z23" s="5" t="str">
        <f>CONCATENATE("SLE-FRQ",X$23,"-",Y23)</f>
        <v>SLE-FRQ2-1</v>
      </c>
      <c r="AA23" s="6">
        <v>1</v>
      </c>
      <c r="AB23" s="27">
        <f>+$P$5</f>
        <v>1.2720000000000002</v>
      </c>
      <c r="AC23" s="6">
        <v>0</v>
      </c>
      <c r="AD23" s="6">
        <v>0</v>
      </c>
      <c r="AE23" s="6">
        <v>0</v>
      </c>
      <c r="AF23" s="6"/>
      <c r="AG23" s="31"/>
      <c r="AI23" s="32">
        <f>+AI19+1</f>
        <v>2</v>
      </c>
      <c r="AJ23" s="33">
        <v>1</v>
      </c>
      <c r="AK23" s="55" t="str">
        <f>CONCATENATE("SLE-QP",AI$23,"-",AJ23)</f>
        <v>SLE-QP2-1</v>
      </c>
      <c r="AL23" s="35">
        <v>1</v>
      </c>
      <c r="AM23" s="35">
        <v>0</v>
      </c>
      <c r="AN23" s="36">
        <f>+$P$6</f>
        <v>0.6</v>
      </c>
      <c r="AO23" s="35">
        <v>0</v>
      </c>
      <c r="AP23" s="35">
        <v>0</v>
      </c>
      <c r="AQ23" s="35"/>
      <c r="AR23" s="37"/>
    </row>
    <row r="24" spans="2:44">
      <c r="B24" s="103">
        <f>B19+1</f>
        <v>2</v>
      </c>
      <c r="C24" s="26">
        <v>1</v>
      </c>
      <c r="D24" s="5" t="str">
        <f>CONCATENATE("SLU0",B$24,"-",C24)</f>
        <v>SLU02-1</v>
      </c>
      <c r="E24" s="6">
        <f>+$M$4</f>
        <v>1</v>
      </c>
      <c r="F24" s="27">
        <f>+$N$5</f>
        <v>2.1465000000000001</v>
      </c>
      <c r="G24" s="6">
        <v>0</v>
      </c>
      <c r="H24" s="6">
        <v>0</v>
      </c>
      <c r="I24" s="6">
        <v>0</v>
      </c>
      <c r="J24" s="6"/>
      <c r="K24" s="31"/>
      <c r="L24" s="1"/>
      <c r="M24" s="103"/>
      <c r="N24" s="26">
        <f>N23+1</f>
        <v>2</v>
      </c>
      <c r="O24" s="5" t="str">
        <f>CONCATENATE("SLE-CHR",M$23,"-",N24)</f>
        <v>SLE-CHR2-2</v>
      </c>
      <c r="P24" s="6">
        <v>1</v>
      </c>
      <c r="Q24" s="27">
        <f t="shared" ref="Q24:Q26" si="6">+$D$5*$E$5</f>
        <v>1.59</v>
      </c>
      <c r="R24" s="6">
        <f>$O$6</f>
        <v>0.6</v>
      </c>
      <c r="S24" s="6">
        <v>0</v>
      </c>
      <c r="T24" s="6">
        <v>0</v>
      </c>
      <c r="U24" s="6"/>
      <c r="V24" s="31"/>
      <c r="X24" s="73"/>
      <c r="Y24" s="26">
        <f>Y23+1</f>
        <v>2</v>
      </c>
      <c r="Z24" s="5" t="str">
        <f>CONCATENATE("SLE-FRQ",X$23,"-",Y24)</f>
        <v>SLE-FRQ2-2</v>
      </c>
      <c r="AA24" s="6">
        <v>1</v>
      </c>
      <c r="AB24" s="27">
        <f>+$P$5</f>
        <v>1.2720000000000002</v>
      </c>
      <c r="AC24" s="6">
        <f>+$Q$6</f>
        <v>0.5</v>
      </c>
      <c r="AD24" s="6">
        <v>0</v>
      </c>
      <c r="AE24" s="6">
        <v>0</v>
      </c>
      <c r="AF24" s="6"/>
      <c r="AG24" s="31"/>
      <c r="AI24" s="21"/>
      <c r="AJ24" s="3"/>
      <c r="AL24" s="2"/>
      <c r="AM24" s="2"/>
      <c r="AN24" s="2"/>
      <c r="AO24" s="2"/>
      <c r="AP24" s="2"/>
    </row>
    <row r="25" spans="2:44">
      <c r="B25" s="103"/>
      <c r="C25" s="26">
        <f>C24+1</f>
        <v>2</v>
      </c>
      <c r="D25" s="5" t="str">
        <f t="shared" ref="D25:D27" si="7">CONCATENATE("SLU0",B$24,"-",C25)</f>
        <v>SLU02-2</v>
      </c>
      <c r="E25" s="6">
        <f t="shared" ref="E25:E27" si="8">+$M$4</f>
        <v>1</v>
      </c>
      <c r="F25" s="27">
        <f t="shared" ref="F25:F27" si="9">+$N$5</f>
        <v>2.1465000000000001</v>
      </c>
      <c r="G25" s="6">
        <f>$N$6*$O$6</f>
        <v>0.89999999999999991</v>
      </c>
      <c r="H25" s="6">
        <v>0</v>
      </c>
      <c r="I25" s="6">
        <v>0</v>
      </c>
      <c r="J25" s="6"/>
      <c r="K25" s="31"/>
      <c r="L25" s="1"/>
      <c r="M25" s="103"/>
      <c r="N25" s="26">
        <f t="shared" ref="N25:N26" si="10">N24+1</f>
        <v>3</v>
      </c>
      <c r="O25" s="5" t="str">
        <f>CONCATENATE("SLE-CHR",M$23,"-",N25)</f>
        <v>SLE-CHR2-3</v>
      </c>
      <c r="P25" s="6">
        <v>1</v>
      </c>
      <c r="Q25" s="27">
        <f t="shared" si="6"/>
        <v>1.59</v>
      </c>
      <c r="R25" s="6">
        <v>0</v>
      </c>
      <c r="S25" s="6">
        <f>$O$7</f>
        <v>0.6</v>
      </c>
      <c r="T25" s="6">
        <v>0</v>
      </c>
      <c r="U25" s="6"/>
      <c r="V25" s="31"/>
      <c r="X25" s="69" t="s">
        <v>43</v>
      </c>
      <c r="Y25" s="70"/>
      <c r="Z25" s="70"/>
      <c r="AA25" s="70"/>
      <c r="AB25" s="70"/>
      <c r="AC25" s="70"/>
      <c r="AD25" s="70"/>
      <c r="AE25" s="70"/>
      <c r="AF25" s="70"/>
      <c r="AG25" s="71"/>
      <c r="AI25" s="21"/>
      <c r="AJ25" s="3"/>
      <c r="AL25" s="2"/>
      <c r="AM25" s="2"/>
      <c r="AN25" s="2"/>
      <c r="AO25" s="2"/>
      <c r="AP25" s="2"/>
    </row>
    <row r="26" spans="2:44">
      <c r="B26" s="103"/>
      <c r="C26" s="26">
        <f t="shared" ref="C26:C27" si="11">C25+1</f>
        <v>3</v>
      </c>
      <c r="D26" s="5" t="str">
        <f t="shared" si="7"/>
        <v>SLU02-3</v>
      </c>
      <c r="E26" s="6">
        <f t="shared" si="8"/>
        <v>1</v>
      </c>
      <c r="F26" s="27">
        <f t="shared" si="9"/>
        <v>2.1465000000000001</v>
      </c>
      <c r="G26" s="6">
        <v>0</v>
      </c>
      <c r="H26" s="6">
        <f>$N$7*$O$7</f>
        <v>0.89999999999999991</v>
      </c>
      <c r="I26" s="6">
        <v>0</v>
      </c>
      <c r="J26" s="6"/>
      <c r="K26" s="31"/>
      <c r="L26" s="1"/>
      <c r="M26" s="103"/>
      <c r="N26" s="26">
        <f t="shared" si="10"/>
        <v>4</v>
      </c>
      <c r="O26" s="5" t="str">
        <f>CONCATENATE("SLE-CHR",M$23,"-",N26)</f>
        <v>SLE-CHR2-4</v>
      </c>
      <c r="P26" s="6">
        <v>1</v>
      </c>
      <c r="Q26" s="27">
        <f t="shared" si="6"/>
        <v>1.59</v>
      </c>
      <c r="R26" s="6">
        <f>$O$6</f>
        <v>0.6</v>
      </c>
      <c r="S26" s="6">
        <f>$O$7</f>
        <v>0.6</v>
      </c>
      <c r="T26" s="6">
        <v>0</v>
      </c>
      <c r="U26" s="6"/>
      <c r="V26" s="31"/>
      <c r="X26" s="41">
        <f>+X23+1</f>
        <v>3</v>
      </c>
      <c r="Y26" s="26">
        <v>1</v>
      </c>
      <c r="Z26" s="5" t="str">
        <f>CONCATENATE("SLE-FRQ",X$26,"-",Y26)</f>
        <v>SLE-FRQ3-1</v>
      </c>
      <c r="AA26" s="6">
        <v>1</v>
      </c>
      <c r="AB26" s="6">
        <v>0</v>
      </c>
      <c r="AC26" s="27">
        <f>+$P$6</f>
        <v>0.6</v>
      </c>
      <c r="AD26" s="6">
        <v>0</v>
      </c>
      <c r="AE26" s="6">
        <v>0</v>
      </c>
      <c r="AF26" s="6"/>
      <c r="AG26" s="31"/>
      <c r="AI26" s="21"/>
      <c r="AJ26" s="3"/>
      <c r="AL26" s="2"/>
      <c r="AM26" s="2"/>
      <c r="AN26" s="2"/>
      <c r="AO26" s="2"/>
      <c r="AP26" s="2"/>
    </row>
    <row r="27" spans="2:44">
      <c r="B27" s="103"/>
      <c r="C27" s="26">
        <f t="shared" si="11"/>
        <v>4</v>
      </c>
      <c r="D27" s="5" t="str">
        <f t="shared" si="7"/>
        <v>SLU02-4</v>
      </c>
      <c r="E27" s="6">
        <f t="shared" si="8"/>
        <v>1</v>
      </c>
      <c r="F27" s="27">
        <f t="shared" si="9"/>
        <v>2.1465000000000001</v>
      </c>
      <c r="G27" s="6">
        <f>+$N$6*$O$6</f>
        <v>0.89999999999999991</v>
      </c>
      <c r="H27" s="6">
        <f>$N$7*$O$7</f>
        <v>0.89999999999999991</v>
      </c>
      <c r="I27" s="6">
        <v>0</v>
      </c>
      <c r="J27" s="6"/>
      <c r="K27" s="31"/>
      <c r="L27" s="1"/>
      <c r="M27" s="69" t="s">
        <v>43</v>
      </c>
      <c r="N27" s="70"/>
      <c r="O27" s="70"/>
      <c r="P27" s="70"/>
      <c r="Q27" s="70"/>
      <c r="R27" s="70"/>
      <c r="S27" s="70"/>
      <c r="T27" s="70"/>
      <c r="U27" s="70"/>
      <c r="V27" s="71"/>
      <c r="X27" s="69" t="s">
        <v>44</v>
      </c>
      <c r="Y27" s="70"/>
      <c r="Z27" s="70"/>
      <c r="AA27" s="70"/>
      <c r="AB27" s="70"/>
      <c r="AC27" s="70"/>
      <c r="AD27" s="70"/>
      <c r="AE27" s="70"/>
      <c r="AF27" s="70"/>
      <c r="AG27" s="71"/>
      <c r="AI27" s="21"/>
      <c r="AJ27" s="3"/>
      <c r="AL27" s="2"/>
      <c r="AM27" s="2"/>
      <c r="AN27" s="2"/>
      <c r="AO27" s="2"/>
      <c r="AP27" s="2"/>
    </row>
    <row r="28" spans="2:44" ht="14.4" customHeight="1">
      <c r="B28" s="30"/>
      <c r="C28" s="98" t="s">
        <v>42</v>
      </c>
      <c r="D28" s="99"/>
      <c r="E28" s="99"/>
      <c r="F28" s="99"/>
      <c r="G28" s="99"/>
      <c r="H28" s="99"/>
      <c r="I28" s="99"/>
      <c r="J28" s="99"/>
      <c r="K28" s="100"/>
      <c r="L28" s="18"/>
      <c r="M28" s="103">
        <f>M23+1</f>
        <v>3</v>
      </c>
      <c r="N28" s="26">
        <v>1</v>
      </c>
      <c r="O28" s="5" t="str">
        <f>CONCATENATE("SLE-CHR",M$28,"-",N28)</f>
        <v>SLE-CHR3-1</v>
      </c>
      <c r="P28" s="6">
        <v>1</v>
      </c>
      <c r="Q28" s="6">
        <v>0</v>
      </c>
      <c r="R28" s="27">
        <v>1</v>
      </c>
      <c r="S28" s="6">
        <v>0</v>
      </c>
      <c r="T28" s="6">
        <f>T23</f>
        <v>0</v>
      </c>
      <c r="U28" s="6"/>
      <c r="V28" s="31"/>
      <c r="X28" s="72">
        <f>X26+1</f>
        <v>4</v>
      </c>
      <c r="Y28" s="26">
        <v>1</v>
      </c>
      <c r="Z28" s="5" t="str">
        <f>CONCATENATE("SLE-FRQ",X$28,"-",Y28)</f>
        <v>SLE-FRQ4-1</v>
      </c>
      <c r="AA28" s="6">
        <v>1</v>
      </c>
      <c r="AB28" s="6">
        <v>0</v>
      </c>
      <c r="AC28" s="6">
        <v>0</v>
      </c>
      <c r="AD28" s="27">
        <f>+$P$7</f>
        <v>0.5</v>
      </c>
      <c r="AE28" s="6">
        <v>0</v>
      </c>
      <c r="AF28" s="6"/>
      <c r="AG28" s="31"/>
      <c r="AI28" s="21"/>
      <c r="AJ28" s="3"/>
      <c r="AL28" s="2"/>
      <c r="AM28" s="2"/>
      <c r="AN28" s="2"/>
      <c r="AO28" s="2"/>
      <c r="AP28" s="2"/>
    </row>
    <row r="29" spans="2:44" ht="14.4" thickBot="1">
      <c r="B29" s="103">
        <f>B24+1</f>
        <v>3</v>
      </c>
      <c r="C29" s="26">
        <v>1</v>
      </c>
      <c r="D29" s="5" t="str">
        <f>CONCATENATE("SLU0",B$29,"-",C29)</f>
        <v>SLU03-1</v>
      </c>
      <c r="E29" s="6">
        <f>+$N$4</f>
        <v>1.35</v>
      </c>
      <c r="F29" s="27">
        <f t="shared" ref="F29:F32" si="12">+$N$5</f>
        <v>2.1465000000000001</v>
      </c>
      <c r="G29" s="6">
        <v>0</v>
      </c>
      <c r="H29" s="6">
        <v>0</v>
      </c>
      <c r="I29" s="6">
        <v>0</v>
      </c>
      <c r="J29" s="6"/>
      <c r="K29" s="31"/>
      <c r="L29" s="1"/>
      <c r="M29" s="103"/>
      <c r="N29" s="26">
        <f>N28+1</f>
        <v>2</v>
      </c>
      <c r="O29" s="5" t="str">
        <f>CONCATENATE("SLE-CHR",M$28,"-",N29)</f>
        <v>SLE-CHR3-2</v>
      </c>
      <c r="P29" s="6">
        <f>P28</f>
        <v>1</v>
      </c>
      <c r="Q29" s="6">
        <f>$O$5</f>
        <v>1.2720000000000002</v>
      </c>
      <c r="R29" s="27">
        <v>1</v>
      </c>
      <c r="S29" s="6">
        <v>0</v>
      </c>
      <c r="T29" s="6">
        <f>T24</f>
        <v>0</v>
      </c>
      <c r="U29" s="6"/>
      <c r="V29" s="31"/>
      <c r="X29" s="73"/>
      <c r="Y29" s="26">
        <f>Y28+1</f>
        <v>2</v>
      </c>
      <c r="Z29" s="5" t="str">
        <f>CONCATENATE("SLE-FRQ",X$28,"-",Y29)</f>
        <v>SLE-FRQ4-2</v>
      </c>
      <c r="AA29" s="6">
        <v>1</v>
      </c>
      <c r="AB29" s="6">
        <v>0</v>
      </c>
      <c r="AC29" s="6">
        <f>+$Q$6</f>
        <v>0.5</v>
      </c>
      <c r="AD29" s="27">
        <f>+$P$7</f>
        <v>0.5</v>
      </c>
      <c r="AE29" s="6">
        <v>0</v>
      </c>
      <c r="AF29" s="6"/>
      <c r="AG29" s="31"/>
      <c r="AI29" s="21"/>
      <c r="AJ29" s="3"/>
      <c r="AL29" s="2"/>
      <c r="AM29" s="2"/>
      <c r="AN29" s="2"/>
      <c r="AO29" s="2"/>
      <c r="AP29" s="2"/>
    </row>
    <row r="30" spans="2:44" ht="14.4" thickBot="1">
      <c r="B30" s="103"/>
      <c r="C30" s="26">
        <f>C29+1</f>
        <v>2</v>
      </c>
      <c r="D30" s="5" t="str">
        <f>CONCATENATE("SLU0",B$29,"-",C30)</f>
        <v>SLU03-2</v>
      </c>
      <c r="E30" s="6">
        <f t="shared" ref="E30:E32" si="13">+$N$4</f>
        <v>1.35</v>
      </c>
      <c r="F30" s="27">
        <f t="shared" si="12"/>
        <v>2.1465000000000001</v>
      </c>
      <c r="G30" s="6">
        <f>$N$6*$O$6</f>
        <v>0.89999999999999991</v>
      </c>
      <c r="H30" s="6">
        <v>0</v>
      </c>
      <c r="I30" s="6">
        <v>0</v>
      </c>
      <c r="J30" s="6"/>
      <c r="K30" s="31"/>
      <c r="L30" s="1"/>
      <c r="M30" s="103"/>
      <c r="N30" s="26">
        <f t="shared" ref="N30:N31" si="14">N29+1</f>
        <v>3</v>
      </c>
      <c r="O30" s="5" t="str">
        <f>CONCATENATE("SLE-CHR",M$28,"-",N30)</f>
        <v>SLE-CHR3-3</v>
      </c>
      <c r="P30" s="6">
        <f t="shared" ref="P30:P31" si="15">P29</f>
        <v>1</v>
      </c>
      <c r="Q30" s="6">
        <v>0</v>
      </c>
      <c r="R30" s="27">
        <v>1</v>
      </c>
      <c r="S30" s="6">
        <f>$O$7</f>
        <v>0.6</v>
      </c>
      <c r="T30" s="6">
        <v>0</v>
      </c>
      <c r="U30" s="6"/>
      <c r="V30" s="31"/>
      <c r="X30" s="74" t="s">
        <v>48</v>
      </c>
      <c r="Y30" s="75"/>
      <c r="Z30" s="75"/>
      <c r="AA30" s="75"/>
      <c r="AB30" s="75"/>
      <c r="AC30" s="75"/>
      <c r="AD30" s="75"/>
      <c r="AE30" s="75"/>
      <c r="AF30" s="75"/>
      <c r="AG30" s="76"/>
      <c r="AI30" s="21"/>
      <c r="AJ30" s="3"/>
      <c r="AL30" s="2"/>
      <c r="AM30" s="2"/>
      <c r="AN30" s="2"/>
      <c r="AO30" s="2"/>
      <c r="AP30" s="2"/>
    </row>
    <row r="31" spans="2:44">
      <c r="B31" s="103"/>
      <c r="C31" s="26">
        <f t="shared" ref="C31:C32" si="16">C30+1</f>
        <v>3</v>
      </c>
      <c r="D31" s="5" t="str">
        <f>CONCATENATE("SLU0",B$29,"-",C31)</f>
        <v>SLU03-3</v>
      </c>
      <c r="E31" s="6">
        <f t="shared" si="13"/>
        <v>1.35</v>
      </c>
      <c r="F31" s="27">
        <f t="shared" si="12"/>
        <v>2.1465000000000001</v>
      </c>
      <c r="G31" s="6">
        <v>0</v>
      </c>
      <c r="H31" s="6">
        <f>$N$7*$O$7</f>
        <v>0.89999999999999991</v>
      </c>
      <c r="I31" s="6">
        <v>0</v>
      </c>
      <c r="J31" s="6"/>
      <c r="K31" s="31"/>
      <c r="L31" s="1"/>
      <c r="M31" s="103"/>
      <c r="N31" s="26">
        <f t="shared" si="14"/>
        <v>4</v>
      </c>
      <c r="O31" s="5" t="str">
        <f>CONCATENATE("SLE-CHR",M$28,"-",N31)</f>
        <v>SLE-CHR3-4</v>
      </c>
      <c r="P31" s="6">
        <f t="shared" si="15"/>
        <v>1</v>
      </c>
      <c r="Q31" s="6">
        <f>$O$5</f>
        <v>1.2720000000000002</v>
      </c>
      <c r="R31" s="27">
        <v>1</v>
      </c>
      <c r="S31" s="6">
        <f>$O$7</f>
        <v>0.6</v>
      </c>
      <c r="T31" s="6">
        <f>T25</f>
        <v>0</v>
      </c>
      <c r="U31" s="6"/>
      <c r="V31" s="31"/>
      <c r="X31" s="86" t="s">
        <v>40</v>
      </c>
      <c r="Y31" s="87"/>
      <c r="Z31" s="87"/>
      <c r="AA31" s="87"/>
      <c r="AB31" s="87"/>
      <c r="AC31" s="87"/>
      <c r="AD31" s="87"/>
      <c r="AE31" s="87"/>
      <c r="AF31" s="87"/>
      <c r="AG31" s="88"/>
      <c r="AK31" s="20"/>
      <c r="AL31" s="20"/>
      <c r="AM31" s="20"/>
      <c r="AN31" s="20"/>
      <c r="AO31" s="20"/>
      <c r="AP31" s="20"/>
    </row>
    <row r="32" spans="2:44">
      <c r="B32" s="103"/>
      <c r="C32" s="26">
        <f t="shared" si="16"/>
        <v>4</v>
      </c>
      <c r="D32" s="5" t="str">
        <f>CONCATENATE("SLU0",B$29,"-",C32)</f>
        <v>SLU03-4</v>
      </c>
      <c r="E32" s="6">
        <f t="shared" si="13"/>
        <v>1.35</v>
      </c>
      <c r="F32" s="27">
        <f t="shared" si="12"/>
        <v>2.1465000000000001</v>
      </c>
      <c r="G32" s="6">
        <f>+$N$6*$O$6</f>
        <v>0.89999999999999991</v>
      </c>
      <c r="H32" s="6">
        <f>$N$7*$O$7</f>
        <v>0.89999999999999991</v>
      </c>
      <c r="I32" s="6">
        <v>0</v>
      </c>
      <c r="J32" s="6"/>
      <c r="K32" s="31"/>
      <c r="L32" s="1"/>
      <c r="M32" s="69" t="s">
        <v>44</v>
      </c>
      <c r="N32" s="70"/>
      <c r="O32" s="70"/>
      <c r="P32" s="70"/>
      <c r="Q32" s="70"/>
      <c r="R32" s="70"/>
      <c r="S32" s="70"/>
      <c r="T32" s="70"/>
      <c r="U32" s="70"/>
      <c r="V32" s="71"/>
      <c r="X32" s="72">
        <f>X28+1</f>
        <v>5</v>
      </c>
      <c r="Y32" s="26">
        <v>1</v>
      </c>
      <c r="Z32" s="5" t="str">
        <f>CONCATENATE("SLE-FRQ",X$23,"-",Y32)</f>
        <v>SLE-FRQ2-1</v>
      </c>
      <c r="AA32" s="6">
        <v>1</v>
      </c>
      <c r="AB32" s="27">
        <f>+$P$5</f>
        <v>1.2720000000000002</v>
      </c>
      <c r="AC32" s="6">
        <v>0</v>
      </c>
      <c r="AD32" s="6">
        <v>0</v>
      </c>
      <c r="AE32" s="6">
        <v>1</v>
      </c>
      <c r="AF32" s="6"/>
      <c r="AG32" s="31"/>
      <c r="AI32" s="21"/>
      <c r="AJ32" s="3"/>
      <c r="AL32" s="2"/>
      <c r="AM32" s="2"/>
      <c r="AN32" s="2"/>
      <c r="AO32" s="2"/>
      <c r="AP32" s="2"/>
    </row>
    <row r="33" spans="2:42">
      <c r="B33" s="69" t="s">
        <v>43</v>
      </c>
      <c r="C33" s="70"/>
      <c r="D33" s="70"/>
      <c r="E33" s="70"/>
      <c r="F33" s="70"/>
      <c r="G33" s="70"/>
      <c r="H33" s="70"/>
      <c r="I33" s="70"/>
      <c r="J33" s="70"/>
      <c r="K33" s="71"/>
      <c r="L33" s="47"/>
      <c r="M33" s="103">
        <f>M28+1</f>
        <v>4</v>
      </c>
      <c r="N33" s="26">
        <v>1</v>
      </c>
      <c r="O33" s="5" t="str">
        <f>CONCATENATE("SLE-CHR",M$33,"-",N33)</f>
        <v>SLE-CHR4-1</v>
      </c>
      <c r="P33" s="6">
        <v>1</v>
      </c>
      <c r="Q33" s="6">
        <v>0</v>
      </c>
      <c r="R33" s="6">
        <v>0</v>
      </c>
      <c r="S33" s="27">
        <v>1</v>
      </c>
      <c r="T33" s="6">
        <f>T28</f>
        <v>0</v>
      </c>
      <c r="U33" s="6"/>
      <c r="V33" s="31"/>
      <c r="X33" s="73"/>
      <c r="Y33" s="26">
        <f>Y32+1</f>
        <v>2</v>
      </c>
      <c r="Z33" s="5" t="str">
        <f>CONCATENATE("SLE-FRQ",X$23,"-",Y33)</f>
        <v>SLE-FRQ2-2</v>
      </c>
      <c r="AA33" s="6">
        <v>1</v>
      </c>
      <c r="AB33" s="27">
        <f>+$P$5</f>
        <v>1.2720000000000002</v>
      </c>
      <c r="AC33" s="6">
        <f>+$Q$6</f>
        <v>0.5</v>
      </c>
      <c r="AD33" s="6">
        <v>0</v>
      </c>
      <c r="AE33" s="6">
        <v>1</v>
      </c>
      <c r="AF33" s="6"/>
      <c r="AG33" s="31"/>
      <c r="AI33" s="21"/>
      <c r="AJ33" s="3"/>
      <c r="AL33" s="2"/>
      <c r="AM33" s="2"/>
      <c r="AN33" s="2"/>
      <c r="AO33" s="2"/>
      <c r="AP33" s="2"/>
    </row>
    <row r="34" spans="2:42">
      <c r="B34" s="30"/>
      <c r="C34" s="98" t="s">
        <v>41</v>
      </c>
      <c r="D34" s="99"/>
      <c r="E34" s="99"/>
      <c r="F34" s="99"/>
      <c r="G34" s="99"/>
      <c r="H34" s="99"/>
      <c r="I34" s="99"/>
      <c r="J34" s="99"/>
      <c r="K34" s="100"/>
      <c r="L34" s="18"/>
      <c r="M34" s="103"/>
      <c r="N34" s="26">
        <f>N33+1</f>
        <v>2</v>
      </c>
      <c r="O34" s="5" t="str">
        <f>CONCATENATE("SLE-CHR",M$33,"-",N34)</f>
        <v>SLE-CHR4-2</v>
      </c>
      <c r="P34" s="6">
        <f>P33</f>
        <v>1</v>
      </c>
      <c r="Q34" s="6">
        <f>$O$5</f>
        <v>1.2720000000000002</v>
      </c>
      <c r="R34" s="6">
        <v>0</v>
      </c>
      <c r="S34" s="27">
        <v>1</v>
      </c>
      <c r="T34" s="6">
        <f>T29</f>
        <v>0</v>
      </c>
      <c r="U34" s="6"/>
      <c r="V34" s="31"/>
      <c r="X34" s="69" t="s">
        <v>43</v>
      </c>
      <c r="Y34" s="70"/>
      <c r="Z34" s="70"/>
      <c r="AA34" s="70"/>
      <c r="AB34" s="70"/>
      <c r="AC34" s="70"/>
      <c r="AD34" s="70"/>
      <c r="AE34" s="70"/>
      <c r="AF34" s="70"/>
      <c r="AG34" s="71"/>
      <c r="AI34" s="21"/>
      <c r="AJ34" s="3"/>
      <c r="AL34" s="2"/>
      <c r="AM34" s="2"/>
      <c r="AN34" s="2"/>
      <c r="AO34" s="2"/>
      <c r="AP34" s="2"/>
    </row>
    <row r="35" spans="2:42">
      <c r="B35" s="103">
        <f>B29+1</f>
        <v>4</v>
      </c>
      <c r="C35" s="26">
        <v>1</v>
      </c>
      <c r="D35" s="5" t="str">
        <f>CONCATENATE("SLU0",B$35,"-",C35)</f>
        <v>SLU04-1</v>
      </c>
      <c r="E35" s="6">
        <f>+$M$4</f>
        <v>1</v>
      </c>
      <c r="F35" s="6">
        <v>0</v>
      </c>
      <c r="G35" s="27">
        <f>+$N$6</f>
        <v>1.5</v>
      </c>
      <c r="H35" s="6">
        <v>0</v>
      </c>
      <c r="I35" s="6">
        <v>0</v>
      </c>
      <c r="J35" s="6"/>
      <c r="K35" s="31"/>
      <c r="L35" s="1"/>
      <c r="M35" s="103"/>
      <c r="N35" s="26">
        <f t="shared" ref="N35:N36" si="17">N34+1</f>
        <v>3</v>
      </c>
      <c r="O35" s="5" t="str">
        <f>CONCATENATE("SLE-CHR",M$33,"-",N35)</f>
        <v>SLE-CHR4-3</v>
      </c>
      <c r="P35" s="6">
        <f t="shared" ref="P35:P36" si="18">P34</f>
        <v>1</v>
      </c>
      <c r="Q35" s="6">
        <v>0</v>
      </c>
      <c r="R35" s="6">
        <f>$O$6</f>
        <v>0.6</v>
      </c>
      <c r="S35" s="27">
        <v>1</v>
      </c>
      <c r="T35" s="6">
        <f>T30</f>
        <v>0</v>
      </c>
      <c r="U35" s="6"/>
      <c r="V35" s="31"/>
      <c r="X35" s="41">
        <f>+X32+1</f>
        <v>6</v>
      </c>
      <c r="Y35" s="26">
        <v>1</v>
      </c>
      <c r="Z35" s="5" t="str">
        <f>CONCATENATE("SLE-FRQ",X$26,"-",Y35)</f>
        <v>SLE-FRQ3-1</v>
      </c>
      <c r="AA35" s="6">
        <v>1</v>
      </c>
      <c r="AB35" s="6">
        <v>0</v>
      </c>
      <c r="AC35" s="27">
        <f>+$P$6</f>
        <v>0.6</v>
      </c>
      <c r="AD35" s="6">
        <v>0</v>
      </c>
      <c r="AE35" s="6">
        <v>1</v>
      </c>
      <c r="AF35" s="6"/>
      <c r="AG35" s="31"/>
      <c r="AI35" s="21"/>
      <c r="AJ35" s="3"/>
      <c r="AL35" s="2"/>
      <c r="AM35" s="2"/>
      <c r="AN35" s="2"/>
      <c r="AO35" s="2"/>
      <c r="AP35" s="2"/>
    </row>
    <row r="36" spans="2:42" ht="14.4" thickBot="1">
      <c r="B36" s="103"/>
      <c r="C36" s="26">
        <f>C35+1</f>
        <v>2</v>
      </c>
      <c r="D36" s="5" t="str">
        <f>CONCATENATE("SLU0",B$35,"-",C36)</f>
        <v>SLU04-2</v>
      </c>
      <c r="E36" s="6">
        <f t="shared" ref="E36:E38" si="19">+$M$4</f>
        <v>1</v>
      </c>
      <c r="F36" s="6">
        <f>$N$5*$O$5</f>
        <v>2.7303480000000007</v>
      </c>
      <c r="G36" s="27">
        <f t="shared" ref="G36:G38" si="20">+$N$6</f>
        <v>1.5</v>
      </c>
      <c r="H36" s="6">
        <v>0</v>
      </c>
      <c r="I36" s="6">
        <v>0</v>
      </c>
      <c r="J36" s="6"/>
      <c r="K36" s="31"/>
      <c r="L36" s="1"/>
      <c r="M36" s="103"/>
      <c r="N36" s="26">
        <f t="shared" si="17"/>
        <v>4</v>
      </c>
      <c r="O36" s="5" t="str">
        <f>CONCATENATE("SLE-CHR",M$33,"-",N36)</f>
        <v>SLE-CHR4-4</v>
      </c>
      <c r="P36" s="6">
        <f t="shared" si="18"/>
        <v>1</v>
      </c>
      <c r="Q36" s="6">
        <f>$O$5</f>
        <v>1.2720000000000002</v>
      </c>
      <c r="R36" s="6">
        <f>$O$6</f>
        <v>0.6</v>
      </c>
      <c r="S36" s="27">
        <v>1</v>
      </c>
      <c r="T36" s="6">
        <f>T31</f>
        <v>0</v>
      </c>
      <c r="U36" s="6"/>
      <c r="V36" s="31"/>
      <c r="X36" s="69" t="s">
        <v>44</v>
      </c>
      <c r="Y36" s="70"/>
      <c r="Z36" s="70"/>
      <c r="AA36" s="70"/>
      <c r="AB36" s="70"/>
      <c r="AC36" s="70"/>
      <c r="AD36" s="70"/>
      <c r="AE36" s="70"/>
      <c r="AF36" s="70"/>
      <c r="AG36" s="71"/>
      <c r="AI36" s="21"/>
      <c r="AJ36" s="3"/>
      <c r="AL36" s="2"/>
      <c r="AM36" s="2"/>
      <c r="AN36" s="2"/>
      <c r="AO36" s="2"/>
      <c r="AP36" s="2"/>
    </row>
    <row r="37" spans="2:42" ht="14.4" thickBot="1">
      <c r="B37" s="103"/>
      <c r="C37" s="26">
        <f t="shared" ref="C37:C38" si="21">C36+1</f>
        <v>3</v>
      </c>
      <c r="D37" s="5" t="str">
        <f t="shared" ref="D37:D38" si="22">CONCATENATE("SLU0",B$35,"-",C37)</f>
        <v>SLU04-3</v>
      </c>
      <c r="E37" s="6">
        <f t="shared" si="19"/>
        <v>1</v>
      </c>
      <c r="F37" s="6">
        <v>0</v>
      </c>
      <c r="G37" s="27">
        <f t="shared" si="20"/>
        <v>1.5</v>
      </c>
      <c r="H37" s="6">
        <f>$N$7*$O$7</f>
        <v>0.89999999999999991</v>
      </c>
      <c r="I37" s="6">
        <v>0</v>
      </c>
      <c r="J37" s="6"/>
      <c r="K37" s="31"/>
      <c r="L37" s="1"/>
      <c r="M37" s="74" t="s">
        <v>48</v>
      </c>
      <c r="N37" s="75"/>
      <c r="O37" s="75"/>
      <c r="P37" s="75"/>
      <c r="Q37" s="75"/>
      <c r="R37" s="75"/>
      <c r="S37" s="75"/>
      <c r="T37" s="75"/>
      <c r="U37" s="75"/>
      <c r="V37" s="76"/>
      <c r="X37" s="72">
        <f>X35+1</f>
        <v>7</v>
      </c>
      <c r="Y37" s="26">
        <v>1</v>
      </c>
      <c r="Z37" s="5" t="str">
        <f>CONCATENATE("SLE-FRQ",X$28,"-",Y37)</f>
        <v>SLE-FRQ4-1</v>
      </c>
      <c r="AA37" s="6">
        <v>1</v>
      </c>
      <c r="AB37" s="6">
        <v>0</v>
      </c>
      <c r="AC37" s="6">
        <v>0</v>
      </c>
      <c r="AD37" s="27">
        <f>+$P$7</f>
        <v>0.5</v>
      </c>
      <c r="AE37" s="6">
        <v>1</v>
      </c>
      <c r="AF37" s="6"/>
      <c r="AG37" s="31"/>
      <c r="AI37" s="21"/>
      <c r="AJ37" s="3"/>
      <c r="AL37" s="2"/>
      <c r="AM37" s="2"/>
      <c r="AN37" s="2"/>
      <c r="AO37" s="2"/>
      <c r="AP37" s="2"/>
    </row>
    <row r="38" spans="2:42" ht="14.4" thickBot="1">
      <c r="B38" s="103"/>
      <c r="C38" s="26">
        <f t="shared" si="21"/>
        <v>4</v>
      </c>
      <c r="D38" s="5" t="str">
        <f t="shared" si="22"/>
        <v>SLU04-4</v>
      </c>
      <c r="E38" s="6">
        <f t="shared" si="19"/>
        <v>1</v>
      </c>
      <c r="F38" s="6">
        <f>$N$5*$O$5</f>
        <v>2.7303480000000007</v>
      </c>
      <c r="G38" s="27">
        <f t="shared" si="20"/>
        <v>1.5</v>
      </c>
      <c r="H38" s="6">
        <f>$N$7*$O$7</f>
        <v>0.89999999999999991</v>
      </c>
      <c r="I38" s="6">
        <v>0</v>
      </c>
      <c r="J38" s="6"/>
      <c r="K38" s="31"/>
      <c r="L38" s="1"/>
      <c r="M38" s="86" t="s">
        <v>40</v>
      </c>
      <c r="N38" s="87"/>
      <c r="O38" s="87"/>
      <c r="P38" s="87"/>
      <c r="Q38" s="87"/>
      <c r="R38" s="87"/>
      <c r="S38" s="87"/>
      <c r="T38" s="87"/>
      <c r="U38" s="87"/>
      <c r="V38" s="88"/>
      <c r="X38" s="107"/>
      <c r="Y38" s="33">
        <f>Y37+1</f>
        <v>2</v>
      </c>
      <c r="Z38" s="34" t="str">
        <f>CONCATENATE("SLE-FRQ",X$28,"-",Y38)</f>
        <v>SLE-FRQ4-2</v>
      </c>
      <c r="AA38" s="35">
        <v>1</v>
      </c>
      <c r="AB38" s="35">
        <v>0</v>
      </c>
      <c r="AC38" s="35">
        <f>+$Q$6</f>
        <v>0.5</v>
      </c>
      <c r="AD38" s="36">
        <f>+$P$7</f>
        <v>0.5</v>
      </c>
      <c r="AE38" s="35">
        <v>1</v>
      </c>
      <c r="AF38" s="35"/>
      <c r="AG38" s="37"/>
      <c r="AI38" s="21"/>
      <c r="AJ38" s="3"/>
      <c r="AL38" s="2"/>
      <c r="AM38" s="2"/>
      <c r="AN38" s="2"/>
      <c r="AO38" s="2"/>
      <c r="AP38" s="2"/>
    </row>
    <row r="39" spans="2:42">
      <c r="B39" s="30"/>
      <c r="C39" s="98" t="s">
        <v>42</v>
      </c>
      <c r="D39" s="99"/>
      <c r="E39" s="99"/>
      <c r="F39" s="99"/>
      <c r="G39" s="99"/>
      <c r="H39" s="99"/>
      <c r="I39" s="99"/>
      <c r="J39" s="99"/>
      <c r="K39" s="100"/>
      <c r="L39" s="18"/>
      <c r="M39" s="103">
        <f>M33+1</f>
        <v>5</v>
      </c>
      <c r="N39" s="26">
        <v>1</v>
      </c>
      <c r="O39" s="5" t="str">
        <f>CONCATENATE("SLE-CHR",M$23,"-",N39)</f>
        <v>SLE-CHR2-1</v>
      </c>
      <c r="P39" s="6">
        <v>1</v>
      </c>
      <c r="Q39" s="27">
        <f t="shared" ref="Q39:Q42" si="23">+$D$5*$E$5</f>
        <v>1.59</v>
      </c>
      <c r="R39" s="6">
        <v>0</v>
      </c>
      <c r="S39" s="6">
        <v>0</v>
      </c>
      <c r="T39" s="6">
        <f>+$L$10</f>
        <v>1.2</v>
      </c>
      <c r="U39" s="6"/>
      <c r="V39" s="31"/>
      <c r="X39" s="21"/>
      <c r="Y39" s="3"/>
      <c r="AA39" s="2"/>
      <c r="AB39" s="2"/>
      <c r="AC39" s="2"/>
      <c r="AD39" s="2"/>
      <c r="AE39" s="2"/>
      <c r="AF39" s="2"/>
      <c r="AI39" s="21"/>
      <c r="AJ39" s="3"/>
      <c r="AL39" s="2"/>
      <c r="AM39" s="2"/>
      <c r="AN39" s="2"/>
      <c r="AO39" s="2"/>
      <c r="AP39" s="2"/>
    </row>
    <row r="40" spans="2:42">
      <c r="B40" s="103">
        <f>B35+1</f>
        <v>5</v>
      </c>
      <c r="C40" s="26">
        <v>1</v>
      </c>
      <c r="D40" s="5" t="str">
        <f>CONCATENATE("SLU0",B$35,"-",C40)</f>
        <v>SLU04-1</v>
      </c>
      <c r="E40" s="6">
        <f>+$N$4</f>
        <v>1.35</v>
      </c>
      <c r="F40" s="6">
        <v>0</v>
      </c>
      <c r="G40" s="27">
        <f>+$N$6</f>
        <v>1.5</v>
      </c>
      <c r="H40" s="6">
        <v>0</v>
      </c>
      <c r="I40" s="6">
        <v>0</v>
      </c>
      <c r="J40" s="6"/>
      <c r="K40" s="31"/>
      <c r="L40" s="1"/>
      <c r="M40" s="103"/>
      <c r="N40" s="26">
        <f>N39+1</f>
        <v>2</v>
      </c>
      <c r="O40" s="5" t="str">
        <f>CONCATENATE("SLE-CHR",M$23,"-",N40)</f>
        <v>SLE-CHR2-2</v>
      </c>
      <c r="P40" s="6">
        <v>1</v>
      </c>
      <c r="Q40" s="27">
        <f t="shared" si="23"/>
        <v>1.59</v>
      </c>
      <c r="R40" s="6">
        <f>$O$6</f>
        <v>0.6</v>
      </c>
      <c r="S40" s="6">
        <v>0</v>
      </c>
      <c r="T40" s="6">
        <f t="shared" ref="T40:T42" si="24">+$L$10</f>
        <v>1.2</v>
      </c>
      <c r="U40" s="6"/>
      <c r="V40" s="31"/>
      <c r="X40" s="21"/>
      <c r="Y40" s="3"/>
      <c r="AA40" s="2"/>
      <c r="AB40" s="2"/>
      <c r="AC40" s="2"/>
      <c r="AD40" s="2"/>
      <c r="AE40" s="2"/>
      <c r="AF40" s="2"/>
    </row>
    <row r="41" spans="2:42">
      <c r="B41" s="103"/>
      <c r="C41" s="26">
        <f>C40+1</f>
        <v>2</v>
      </c>
      <c r="D41" s="5" t="str">
        <f>CONCATENATE("SLU0",B$35,"-",C41)</f>
        <v>SLU04-2</v>
      </c>
      <c r="E41" s="6">
        <f t="shared" ref="E41:E43" si="25">+$N$4</f>
        <v>1.35</v>
      </c>
      <c r="F41" s="6">
        <f>$N$5*$O$5</f>
        <v>2.7303480000000007</v>
      </c>
      <c r="G41" s="27">
        <f t="shared" ref="G41:G43" si="26">+$N$6</f>
        <v>1.5</v>
      </c>
      <c r="H41" s="6">
        <v>0</v>
      </c>
      <c r="I41" s="6">
        <v>0</v>
      </c>
      <c r="J41" s="6"/>
      <c r="K41" s="31"/>
      <c r="L41" s="1"/>
      <c r="M41" s="103"/>
      <c r="N41" s="26">
        <f t="shared" ref="N41:N42" si="27">N40+1</f>
        <v>3</v>
      </c>
      <c r="O41" s="5" t="str">
        <f>CONCATENATE("SLE-CHR",M$23,"-",N41)</f>
        <v>SLE-CHR2-3</v>
      </c>
      <c r="P41" s="6">
        <v>1</v>
      </c>
      <c r="Q41" s="27">
        <f t="shared" si="23"/>
        <v>1.59</v>
      </c>
      <c r="R41" s="6">
        <v>0</v>
      </c>
      <c r="S41" s="6">
        <f>$O$7</f>
        <v>0.6</v>
      </c>
      <c r="T41" s="6">
        <f t="shared" si="24"/>
        <v>1.2</v>
      </c>
      <c r="U41" s="6"/>
      <c r="V41" s="31"/>
      <c r="X41" s="21"/>
      <c r="Y41" s="3"/>
      <c r="AA41" s="2"/>
      <c r="AB41" s="2"/>
      <c r="AC41" s="2"/>
      <c r="AD41" s="2"/>
      <c r="AE41" s="2"/>
      <c r="AF41" s="2"/>
    </row>
    <row r="42" spans="2:42">
      <c r="B42" s="103"/>
      <c r="C42" s="26">
        <f t="shared" ref="C42:C43" si="28">C41+1</f>
        <v>3</v>
      </c>
      <c r="D42" s="5" t="str">
        <f t="shared" ref="D42:D43" si="29">CONCATENATE("SLU0",B$35,"-",C42)</f>
        <v>SLU04-3</v>
      </c>
      <c r="E42" s="6">
        <f t="shared" si="25"/>
        <v>1.35</v>
      </c>
      <c r="F42" s="6">
        <v>0</v>
      </c>
      <c r="G42" s="27">
        <f t="shared" si="26"/>
        <v>1.5</v>
      </c>
      <c r="H42" s="6">
        <f>$N$7*$O$7</f>
        <v>0.89999999999999991</v>
      </c>
      <c r="I42" s="6">
        <v>0</v>
      </c>
      <c r="J42" s="6"/>
      <c r="K42" s="31"/>
      <c r="L42" s="1"/>
      <c r="M42" s="103"/>
      <c r="N42" s="26">
        <f t="shared" si="27"/>
        <v>4</v>
      </c>
      <c r="O42" s="5" t="str">
        <f>CONCATENATE("SLE-CHR",M$23,"-",N42)</f>
        <v>SLE-CHR2-4</v>
      </c>
      <c r="P42" s="6">
        <v>1</v>
      </c>
      <c r="Q42" s="27">
        <f t="shared" si="23"/>
        <v>1.59</v>
      </c>
      <c r="R42" s="6">
        <f>$O$6</f>
        <v>0.6</v>
      </c>
      <c r="S42" s="6">
        <f>$O$7</f>
        <v>0.6</v>
      </c>
      <c r="T42" s="6">
        <f t="shared" si="24"/>
        <v>1.2</v>
      </c>
      <c r="U42" s="6"/>
      <c r="V42" s="31"/>
      <c r="X42" s="21"/>
      <c r="Y42" s="3"/>
      <c r="AA42" s="2"/>
      <c r="AB42" s="2"/>
      <c r="AC42" s="2"/>
      <c r="AD42" s="2"/>
      <c r="AE42" s="2"/>
      <c r="AF42" s="2"/>
    </row>
    <row r="43" spans="2:42">
      <c r="B43" s="103"/>
      <c r="C43" s="26">
        <f t="shared" si="28"/>
        <v>4</v>
      </c>
      <c r="D43" s="5" t="str">
        <f t="shared" si="29"/>
        <v>SLU04-4</v>
      </c>
      <c r="E43" s="6">
        <f t="shared" si="25"/>
        <v>1.35</v>
      </c>
      <c r="F43" s="6">
        <f>$N$5*$O$5</f>
        <v>2.7303480000000007</v>
      </c>
      <c r="G43" s="27">
        <f t="shared" si="26"/>
        <v>1.5</v>
      </c>
      <c r="H43" s="6">
        <f>$N$7*$O$7</f>
        <v>0.89999999999999991</v>
      </c>
      <c r="I43" s="6">
        <v>0</v>
      </c>
      <c r="J43" s="6"/>
      <c r="K43" s="31"/>
      <c r="L43" s="1"/>
      <c r="M43" s="69" t="s">
        <v>43</v>
      </c>
      <c r="N43" s="70"/>
      <c r="O43" s="70"/>
      <c r="P43" s="70"/>
      <c r="Q43" s="70"/>
      <c r="R43" s="70"/>
      <c r="S43" s="70"/>
      <c r="T43" s="70"/>
      <c r="U43" s="70"/>
      <c r="V43" s="71"/>
      <c r="AA43" s="2"/>
      <c r="AB43" s="2"/>
      <c r="AC43" s="2"/>
      <c r="AD43" s="2"/>
      <c r="AE43" s="2"/>
      <c r="AF43" s="2"/>
    </row>
    <row r="44" spans="2:42">
      <c r="B44" s="69" t="s">
        <v>44</v>
      </c>
      <c r="C44" s="70"/>
      <c r="D44" s="70"/>
      <c r="E44" s="70"/>
      <c r="F44" s="70"/>
      <c r="G44" s="70"/>
      <c r="H44" s="70"/>
      <c r="I44" s="70"/>
      <c r="J44" s="70"/>
      <c r="K44" s="71"/>
      <c r="L44" s="47"/>
      <c r="M44" s="103">
        <f>M39+1</f>
        <v>6</v>
      </c>
      <c r="N44" s="26">
        <v>1</v>
      </c>
      <c r="O44" s="5" t="str">
        <f>CONCATENATE("SLE-CHR",M$28,"-",N44)</f>
        <v>SLE-CHR3-1</v>
      </c>
      <c r="P44" s="6">
        <v>1</v>
      </c>
      <c r="Q44" s="6">
        <v>0</v>
      </c>
      <c r="R44" s="27">
        <v>1</v>
      </c>
      <c r="S44" s="6">
        <v>0</v>
      </c>
      <c r="T44" s="6">
        <f>+$L$10</f>
        <v>1.2</v>
      </c>
      <c r="U44" s="6"/>
      <c r="V44" s="31"/>
      <c r="X44" s="21"/>
      <c r="Y44" s="3"/>
      <c r="AA44" s="2"/>
      <c r="AB44" s="2"/>
      <c r="AC44" s="2"/>
      <c r="AD44" s="2"/>
      <c r="AE44" s="2"/>
      <c r="AF44" s="2"/>
    </row>
    <row r="45" spans="2:42">
      <c r="B45" s="30"/>
      <c r="C45" s="98" t="s">
        <v>41</v>
      </c>
      <c r="D45" s="99"/>
      <c r="E45" s="99"/>
      <c r="F45" s="99"/>
      <c r="G45" s="99"/>
      <c r="H45" s="99"/>
      <c r="I45" s="99"/>
      <c r="J45" s="99"/>
      <c r="K45" s="100"/>
      <c r="L45" s="18"/>
      <c r="M45" s="103"/>
      <c r="N45" s="26">
        <f>N44+1</f>
        <v>2</v>
      </c>
      <c r="O45" s="5" t="str">
        <f>CONCATENATE("SLE-CHR",M$28,"-",N45)</f>
        <v>SLE-CHR3-2</v>
      </c>
      <c r="P45" s="6">
        <f>P44</f>
        <v>1</v>
      </c>
      <c r="Q45" s="6">
        <f>$O$5</f>
        <v>1.2720000000000002</v>
      </c>
      <c r="R45" s="27">
        <v>1</v>
      </c>
      <c r="S45" s="6">
        <v>0</v>
      </c>
      <c r="T45" s="6">
        <f t="shared" ref="T45:T47" si="30">+$L$10</f>
        <v>1.2</v>
      </c>
      <c r="U45" s="6"/>
      <c r="V45" s="31"/>
      <c r="X45" s="21"/>
      <c r="Y45" s="3"/>
      <c r="AA45" s="2"/>
      <c r="AB45" s="2"/>
      <c r="AC45" s="2"/>
      <c r="AD45" s="2"/>
      <c r="AE45" s="2"/>
      <c r="AF45" s="2"/>
    </row>
    <row r="46" spans="2:42">
      <c r="B46" s="103">
        <f>B40+1</f>
        <v>6</v>
      </c>
      <c r="C46" s="26">
        <v>1</v>
      </c>
      <c r="D46" s="5" t="str">
        <f>CONCATENATE("SLU0",B$46,"-",C46)</f>
        <v>SLU06-1</v>
      </c>
      <c r="E46" s="6">
        <f>+$M$4</f>
        <v>1</v>
      </c>
      <c r="F46" s="6">
        <v>0</v>
      </c>
      <c r="G46" s="6">
        <v>0</v>
      </c>
      <c r="H46" s="27">
        <f>+$N$7</f>
        <v>1.5</v>
      </c>
      <c r="I46" s="6">
        <v>0</v>
      </c>
      <c r="J46" s="6"/>
      <c r="K46" s="31"/>
      <c r="L46" s="1"/>
      <c r="M46" s="103"/>
      <c r="N46" s="26">
        <f t="shared" ref="N46:N47" si="31">N45+1</f>
        <v>3</v>
      </c>
      <c r="O46" s="5" t="str">
        <f>CONCATENATE("SLE-CHR",M$28,"-",N46)</f>
        <v>SLE-CHR3-3</v>
      </c>
      <c r="P46" s="6">
        <f t="shared" ref="P46:P47" si="32">P45</f>
        <v>1</v>
      </c>
      <c r="Q46" s="6">
        <v>0</v>
      </c>
      <c r="R46" s="27">
        <v>1</v>
      </c>
      <c r="S46" s="6">
        <f>$O$7</f>
        <v>0.6</v>
      </c>
      <c r="T46" s="6">
        <f t="shared" si="30"/>
        <v>1.2</v>
      </c>
      <c r="U46" s="6"/>
      <c r="V46" s="31"/>
      <c r="X46" s="21"/>
      <c r="Y46" s="3"/>
      <c r="AA46" s="2"/>
      <c r="AB46" s="2"/>
      <c r="AC46" s="2"/>
      <c r="AD46" s="2"/>
      <c r="AE46" s="2"/>
      <c r="AF46" s="2"/>
    </row>
    <row r="47" spans="2:42">
      <c r="B47" s="103"/>
      <c r="C47" s="26">
        <f>C46+1</f>
        <v>2</v>
      </c>
      <c r="D47" s="5" t="str">
        <f>CONCATENATE("SLU0",B$46,"-",C47)</f>
        <v>SLU06-2</v>
      </c>
      <c r="E47" s="6">
        <f t="shared" ref="E47:E49" si="33">+$M$4</f>
        <v>1</v>
      </c>
      <c r="F47" s="6">
        <f>$N$5*$O$5</f>
        <v>2.7303480000000007</v>
      </c>
      <c r="G47" s="6">
        <f>$N$6*$O$6</f>
        <v>0.89999999999999991</v>
      </c>
      <c r="H47" s="27">
        <f t="shared" ref="H47:H49" si="34">+$N$7</f>
        <v>1.5</v>
      </c>
      <c r="I47" s="6">
        <v>0</v>
      </c>
      <c r="J47" s="6"/>
      <c r="K47" s="31"/>
      <c r="L47" s="1"/>
      <c r="M47" s="103"/>
      <c r="N47" s="26">
        <f t="shared" si="31"/>
        <v>4</v>
      </c>
      <c r="O47" s="5" t="str">
        <f>CONCATENATE("SLE-CHR",M$28,"-",N47)</f>
        <v>SLE-CHR3-4</v>
      </c>
      <c r="P47" s="6">
        <f t="shared" si="32"/>
        <v>1</v>
      </c>
      <c r="Q47" s="6">
        <f>$O$5</f>
        <v>1.2720000000000002</v>
      </c>
      <c r="R47" s="27">
        <v>1</v>
      </c>
      <c r="S47" s="6">
        <f>$O$7</f>
        <v>0.6</v>
      </c>
      <c r="T47" s="6">
        <f t="shared" si="30"/>
        <v>1.2</v>
      </c>
      <c r="U47" s="6"/>
      <c r="V47" s="31"/>
      <c r="X47" s="21"/>
      <c r="Y47" s="3"/>
      <c r="AA47" s="2"/>
      <c r="AB47" s="2"/>
      <c r="AC47" s="2"/>
      <c r="AD47" s="2"/>
      <c r="AE47" s="2"/>
      <c r="AF47" s="2"/>
    </row>
    <row r="48" spans="2:42">
      <c r="B48" s="103"/>
      <c r="C48" s="26">
        <f t="shared" ref="C48:C49" si="35">C47+1</f>
        <v>3</v>
      </c>
      <c r="D48" s="5" t="str">
        <f>CONCATENATE("SLU0",B$46,"-",C48)</f>
        <v>SLU06-3</v>
      </c>
      <c r="E48" s="6">
        <f t="shared" si="33"/>
        <v>1</v>
      </c>
      <c r="F48" s="6">
        <v>0</v>
      </c>
      <c r="G48" s="6">
        <v>0</v>
      </c>
      <c r="H48" s="27">
        <f t="shared" si="34"/>
        <v>1.5</v>
      </c>
      <c r="I48" s="6">
        <v>0</v>
      </c>
      <c r="J48" s="6"/>
      <c r="K48" s="31"/>
      <c r="L48" s="1"/>
      <c r="M48" s="69" t="s">
        <v>44</v>
      </c>
      <c r="N48" s="70"/>
      <c r="O48" s="70"/>
      <c r="P48" s="70"/>
      <c r="Q48" s="70"/>
      <c r="R48" s="70"/>
      <c r="S48" s="70"/>
      <c r="T48" s="70"/>
      <c r="U48" s="70"/>
      <c r="V48" s="71"/>
      <c r="X48" s="21"/>
      <c r="Y48" s="3"/>
      <c r="AA48" s="2"/>
      <c r="AB48" s="2"/>
      <c r="AC48" s="2"/>
      <c r="AD48" s="2"/>
      <c r="AE48" s="2"/>
      <c r="AF48" s="2"/>
    </row>
    <row r="49" spans="2:34">
      <c r="B49" s="103"/>
      <c r="C49" s="26">
        <f t="shared" si="35"/>
        <v>4</v>
      </c>
      <c r="D49" s="5" t="str">
        <f>CONCATENATE("SLU0",B$46,"-",C49)</f>
        <v>SLU06-4</v>
      </c>
      <c r="E49" s="6">
        <f t="shared" si="33"/>
        <v>1</v>
      </c>
      <c r="F49" s="6">
        <f>$N$5*$O$5</f>
        <v>2.7303480000000007</v>
      </c>
      <c r="G49" s="6">
        <f>+$N$6*$O$6</f>
        <v>0.89999999999999991</v>
      </c>
      <c r="H49" s="27">
        <f t="shared" si="34"/>
        <v>1.5</v>
      </c>
      <c r="I49" s="6">
        <v>0</v>
      </c>
      <c r="J49" s="6"/>
      <c r="K49" s="31"/>
      <c r="L49" s="1"/>
      <c r="M49" s="103">
        <f>M44+1</f>
        <v>7</v>
      </c>
      <c r="N49" s="26">
        <v>1</v>
      </c>
      <c r="O49" s="5" t="str">
        <f>CONCATENATE("SLE-CHR",M$33,"-",N49)</f>
        <v>SLE-CHR4-1</v>
      </c>
      <c r="P49" s="6">
        <v>1</v>
      </c>
      <c r="Q49" s="6">
        <v>0</v>
      </c>
      <c r="R49" s="6">
        <v>0</v>
      </c>
      <c r="S49" s="27">
        <v>1</v>
      </c>
      <c r="T49" s="6">
        <f>T44</f>
        <v>1.2</v>
      </c>
      <c r="U49" s="6"/>
      <c r="V49" s="31"/>
      <c r="X49" s="21"/>
      <c r="Y49" s="3"/>
      <c r="AA49" s="2"/>
      <c r="AB49" s="2"/>
      <c r="AC49" s="2"/>
      <c r="AD49" s="2"/>
      <c r="AE49" s="2"/>
      <c r="AF49" s="2"/>
    </row>
    <row r="50" spans="2:34">
      <c r="B50" s="30"/>
      <c r="C50" s="98" t="s">
        <v>42</v>
      </c>
      <c r="D50" s="99"/>
      <c r="E50" s="99"/>
      <c r="F50" s="99"/>
      <c r="G50" s="99"/>
      <c r="H50" s="99"/>
      <c r="I50" s="99"/>
      <c r="J50" s="99"/>
      <c r="K50" s="100"/>
      <c r="L50" s="18"/>
      <c r="M50" s="103"/>
      <c r="N50" s="26">
        <f>N49+1</f>
        <v>2</v>
      </c>
      <c r="O50" s="5" t="str">
        <f>CONCATENATE("SLE-CHR",M$33,"-",N50)</f>
        <v>SLE-CHR4-2</v>
      </c>
      <c r="P50" s="6">
        <f>P49</f>
        <v>1</v>
      </c>
      <c r="Q50" s="6">
        <f>$O$5</f>
        <v>1.2720000000000002</v>
      </c>
      <c r="R50" s="6">
        <v>0</v>
      </c>
      <c r="S50" s="27">
        <v>1</v>
      </c>
      <c r="T50" s="6">
        <f>T45</f>
        <v>1.2</v>
      </c>
      <c r="U50" s="6"/>
      <c r="V50" s="31"/>
      <c r="X50" s="21"/>
      <c r="Y50" s="3"/>
      <c r="AA50" s="2"/>
      <c r="AB50" s="2"/>
      <c r="AC50" s="2"/>
      <c r="AD50" s="2"/>
      <c r="AE50" s="2"/>
      <c r="AF50" s="2"/>
    </row>
    <row r="51" spans="2:34">
      <c r="B51" s="103">
        <f>B46+1</f>
        <v>7</v>
      </c>
      <c r="C51" s="26">
        <v>1</v>
      </c>
      <c r="D51" s="5" t="str">
        <f>CONCATENATE("SLU0",B$46,"-",C51)</f>
        <v>SLU06-1</v>
      </c>
      <c r="E51" s="6">
        <f>+$N$4</f>
        <v>1.35</v>
      </c>
      <c r="F51" s="6">
        <v>0</v>
      </c>
      <c r="G51" s="6">
        <v>0</v>
      </c>
      <c r="H51" s="27">
        <f>+$N$7</f>
        <v>1.5</v>
      </c>
      <c r="I51" s="6">
        <v>0</v>
      </c>
      <c r="J51" s="6"/>
      <c r="K51" s="31"/>
      <c r="L51" s="1"/>
      <c r="M51" s="103"/>
      <c r="N51" s="26">
        <f t="shared" ref="N51:N52" si="36">N50+1</f>
        <v>3</v>
      </c>
      <c r="O51" s="5" t="str">
        <f>CONCATENATE("SLE-CHR",M$33,"-",N51)</f>
        <v>SLE-CHR4-3</v>
      </c>
      <c r="P51" s="6">
        <f t="shared" ref="P51:P52" si="37">P50</f>
        <v>1</v>
      </c>
      <c r="Q51" s="6">
        <v>0</v>
      </c>
      <c r="R51" s="6">
        <f>$O$6</f>
        <v>0.6</v>
      </c>
      <c r="S51" s="27">
        <v>1</v>
      </c>
      <c r="T51" s="6">
        <f>T46</f>
        <v>1.2</v>
      </c>
      <c r="U51" s="6"/>
      <c r="V51" s="31"/>
      <c r="X51" s="21"/>
      <c r="Y51" s="3"/>
      <c r="AA51" s="2"/>
      <c r="AB51" s="2"/>
      <c r="AC51" s="2"/>
      <c r="AD51" s="2"/>
      <c r="AE51" s="2"/>
      <c r="AF51" s="2"/>
    </row>
    <row r="52" spans="2:34" ht="14.4" thickBot="1">
      <c r="B52" s="103"/>
      <c r="C52" s="26">
        <f>C51+1</f>
        <v>2</v>
      </c>
      <c r="D52" s="5" t="str">
        <f>CONCATENATE("SLU0",B$46,"-",C52)</f>
        <v>SLU06-2</v>
      </c>
      <c r="E52" s="6">
        <f t="shared" ref="E52:E54" si="38">+$N$4</f>
        <v>1.35</v>
      </c>
      <c r="F52" s="6">
        <f>$N$5*$O$5</f>
        <v>2.7303480000000007</v>
      </c>
      <c r="G52" s="6">
        <f>$N$6*$O$6</f>
        <v>0.89999999999999991</v>
      </c>
      <c r="H52" s="27">
        <f t="shared" ref="H52:H54" si="39">+$N$7</f>
        <v>1.5</v>
      </c>
      <c r="I52" s="6">
        <v>0</v>
      </c>
      <c r="J52" s="6"/>
      <c r="K52" s="31"/>
      <c r="L52" s="1"/>
      <c r="M52" s="106"/>
      <c r="N52" s="33">
        <f t="shared" si="36"/>
        <v>4</v>
      </c>
      <c r="O52" s="34" t="str">
        <f>CONCATENATE("SLE-CHR",M$33,"-",N52)</f>
        <v>SLE-CHR4-4</v>
      </c>
      <c r="P52" s="35">
        <f t="shared" si="37"/>
        <v>1</v>
      </c>
      <c r="Q52" s="35">
        <f>$O$5</f>
        <v>1.2720000000000002</v>
      </c>
      <c r="R52" s="35">
        <f>$O$6</f>
        <v>0.6</v>
      </c>
      <c r="S52" s="36">
        <v>1</v>
      </c>
      <c r="T52" s="35">
        <f>T47</f>
        <v>1.2</v>
      </c>
      <c r="U52" s="35"/>
      <c r="V52" s="37"/>
      <c r="AA52" s="102"/>
      <c r="AB52" s="102"/>
      <c r="AC52" s="102"/>
      <c r="AD52" s="102"/>
      <c r="AE52" s="102"/>
      <c r="AF52" s="102"/>
      <c r="AG52" s="102"/>
    </row>
    <row r="53" spans="2:34">
      <c r="B53" s="103"/>
      <c r="C53" s="26">
        <f t="shared" ref="C53:C54" si="40">C52+1</f>
        <v>3</v>
      </c>
      <c r="D53" s="5" t="str">
        <f>CONCATENATE("SLU0",B$46,"-",C53)</f>
        <v>SLU06-3</v>
      </c>
      <c r="E53" s="6">
        <f t="shared" si="38"/>
        <v>1.35</v>
      </c>
      <c r="F53" s="6">
        <v>0</v>
      </c>
      <c r="G53" s="6">
        <v>0</v>
      </c>
      <c r="H53" s="27">
        <f t="shared" si="39"/>
        <v>1.5</v>
      </c>
      <c r="I53" s="6">
        <v>0</v>
      </c>
      <c r="J53" s="6"/>
      <c r="K53" s="31"/>
      <c r="L53" s="1"/>
      <c r="M53" s="21"/>
      <c r="N53" s="3"/>
      <c r="O53" s="1"/>
      <c r="S53" s="2"/>
      <c r="T53" s="2"/>
      <c r="AA53" s="2"/>
      <c r="AB53" s="2"/>
      <c r="AC53" s="2"/>
      <c r="AD53" s="2"/>
      <c r="AE53" s="2"/>
      <c r="AF53" s="2"/>
    </row>
    <row r="54" spans="2:34" ht="14.4" thickBot="1">
      <c r="B54" s="106"/>
      <c r="C54" s="33">
        <f t="shared" si="40"/>
        <v>4</v>
      </c>
      <c r="D54" s="34" t="str">
        <f>CONCATENATE("SLU0",B$46,"-",C54)</f>
        <v>SLU06-4</v>
      </c>
      <c r="E54" s="35">
        <f t="shared" si="38"/>
        <v>1.35</v>
      </c>
      <c r="F54" s="35">
        <f>$N$5*$O$5</f>
        <v>2.7303480000000007</v>
      </c>
      <c r="G54" s="35">
        <f>+$N$6*$O$6</f>
        <v>0.89999999999999991</v>
      </c>
      <c r="H54" s="36">
        <f t="shared" si="39"/>
        <v>1.5</v>
      </c>
      <c r="I54" s="35">
        <v>0</v>
      </c>
      <c r="J54" s="35"/>
      <c r="K54" s="37"/>
      <c r="L54" s="1"/>
      <c r="M54" s="21"/>
      <c r="N54" s="3"/>
      <c r="O54" s="1"/>
      <c r="S54" s="2"/>
      <c r="T54" s="2"/>
      <c r="X54" s="21"/>
      <c r="Y54" s="3"/>
      <c r="AA54" s="2"/>
      <c r="AB54" s="2"/>
      <c r="AC54" s="2"/>
      <c r="AD54" s="2"/>
      <c r="AE54" s="2"/>
      <c r="AF54" s="2"/>
    </row>
    <row r="55" spans="2:34" ht="14.4" thickBot="1">
      <c r="B55" s="74" t="s">
        <v>48</v>
      </c>
      <c r="C55" s="75"/>
      <c r="D55" s="75"/>
      <c r="E55" s="75"/>
      <c r="F55" s="75"/>
      <c r="G55" s="75"/>
      <c r="H55" s="75"/>
      <c r="I55" s="75"/>
      <c r="J55" s="75"/>
      <c r="K55" s="76"/>
      <c r="L55" s="46"/>
      <c r="M55" s="21"/>
      <c r="N55" s="3"/>
      <c r="O55" s="1"/>
      <c r="S55" s="2"/>
      <c r="T55" s="2"/>
      <c r="X55" s="21"/>
      <c r="Y55" s="3"/>
      <c r="AA55" s="2"/>
      <c r="AB55" s="2"/>
      <c r="AC55" s="2"/>
      <c r="AD55" s="2"/>
      <c r="AE55" s="2"/>
      <c r="AF55" s="2"/>
    </row>
    <row r="56" spans="2:34">
      <c r="B56" s="86" t="s">
        <v>40</v>
      </c>
      <c r="C56" s="87"/>
      <c r="D56" s="87"/>
      <c r="E56" s="87"/>
      <c r="F56" s="87"/>
      <c r="G56" s="87"/>
      <c r="H56" s="87"/>
      <c r="I56" s="87"/>
      <c r="J56" s="87"/>
      <c r="K56" s="88"/>
      <c r="L56" s="47"/>
      <c r="M56" s="21"/>
      <c r="N56" s="3"/>
      <c r="O56" s="1"/>
      <c r="S56" s="2"/>
      <c r="T56" s="2"/>
      <c r="X56" s="21"/>
      <c r="Y56" s="3"/>
      <c r="AA56" s="2"/>
      <c r="AB56" s="2"/>
      <c r="AC56" s="2"/>
      <c r="AD56" s="2"/>
      <c r="AE56" s="2"/>
      <c r="AF56" s="2"/>
    </row>
    <row r="57" spans="2:34">
      <c r="B57" s="30"/>
      <c r="C57" s="98" t="s">
        <v>41</v>
      </c>
      <c r="D57" s="99"/>
      <c r="E57" s="99"/>
      <c r="F57" s="99"/>
      <c r="G57" s="99"/>
      <c r="H57" s="99"/>
      <c r="I57" s="99"/>
      <c r="J57" s="99"/>
      <c r="K57" s="100"/>
      <c r="L57" s="18"/>
      <c r="M57" s="21"/>
      <c r="N57" s="3"/>
      <c r="O57" s="1"/>
      <c r="S57" s="2"/>
      <c r="T57" s="2"/>
      <c r="X57" s="21"/>
      <c r="Y57" s="3"/>
      <c r="AA57" s="2"/>
      <c r="AB57" s="2"/>
      <c r="AC57" s="2"/>
      <c r="AD57" s="2"/>
      <c r="AE57" s="2"/>
      <c r="AF57" s="2"/>
    </row>
    <row r="58" spans="2:34">
      <c r="B58" s="103">
        <f>+B51+1</f>
        <v>8</v>
      </c>
      <c r="C58" s="26">
        <v>1</v>
      </c>
      <c r="D58" s="5" t="str">
        <f>CONCATENATE("SLU0",B$24,"-",C58)</f>
        <v>SLU02-1</v>
      </c>
      <c r="E58" s="6">
        <f>+$M$4</f>
        <v>1</v>
      </c>
      <c r="F58" s="27">
        <f>+$N$5</f>
        <v>2.1465000000000001</v>
      </c>
      <c r="G58" s="6">
        <v>0</v>
      </c>
      <c r="H58" s="6">
        <v>0</v>
      </c>
      <c r="I58" s="6">
        <f>+$N$10</f>
        <v>1.2</v>
      </c>
      <c r="J58" s="6"/>
      <c r="K58" s="31"/>
      <c r="L58" s="1"/>
      <c r="M58" s="21"/>
      <c r="N58" s="3"/>
      <c r="O58" s="1"/>
      <c r="S58" s="2"/>
      <c r="T58" s="2"/>
      <c r="X58" s="21"/>
      <c r="Y58" s="3"/>
      <c r="AA58" s="2"/>
      <c r="AB58" s="2"/>
      <c r="AC58" s="2"/>
      <c r="AD58" s="2"/>
      <c r="AE58" s="2"/>
      <c r="AF58" s="2"/>
    </row>
    <row r="59" spans="2:34">
      <c r="B59" s="103"/>
      <c r="C59" s="26">
        <f>C58+1</f>
        <v>2</v>
      </c>
      <c r="D59" s="5" t="str">
        <f t="shared" ref="D59:D61" si="41">CONCATENATE("SLU0",B$24,"-",C59)</f>
        <v>SLU02-2</v>
      </c>
      <c r="E59" s="6">
        <f t="shared" ref="E59:E61" si="42">+$M$4</f>
        <v>1</v>
      </c>
      <c r="F59" s="27">
        <f t="shared" ref="F59:F61" si="43">+$N$5</f>
        <v>2.1465000000000001</v>
      </c>
      <c r="G59" s="6">
        <f>$N$6*$O$6</f>
        <v>0.89999999999999991</v>
      </c>
      <c r="H59" s="6">
        <v>0</v>
      </c>
      <c r="I59" s="6">
        <f t="shared" ref="I59:I61" si="44">+$N$10</f>
        <v>1.2</v>
      </c>
      <c r="J59" s="6"/>
      <c r="K59" s="31"/>
      <c r="L59" s="1"/>
      <c r="M59" s="21"/>
      <c r="N59" s="3"/>
      <c r="O59" s="1"/>
      <c r="S59" s="2"/>
      <c r="T59" s="2"/>
      <c r="X59" s="21"/>
      <c r="Y59" s="3"/>
      <c r="AA59" s="2"/>
      <c r="AB59" s="2"/>
      <c r="AC59" s="2"/>
      <c r="AD59" s="2"/>
      <c r="AE59" s="2"/>
      <c r="AF59" s="2"/>
    </row>
    <row r="60" spans="2:34">
      <c r="B60" s="103"/>
      <c r="C60" s="26">
        <f t="shared" ref="C60:C61" si="45">C59+1</f>
        <v>3</v>
      </c>
      <c r="D60" s="5" t="str">
        <f t="shared" si="41"/>
        <v>SLU02-3</v>
      </c>
      <c r="E60" s="6">
        <f t="shared" si="42"/>
        <v>1</v>
      </c>
      <c r="F60" s="27">
        <f t="shared" si="43"/>
        <v>2.1465000000000001</v>
      </c>
      <c r="G60" s="6">
        <v>0</v>
      </c>
      <c r="H60" s="6">
        <f>$N$7*$O$7</f>
        <v>0.89999999999999991</v>
      </c>
      <c r="I60" s="6">
        <f t="shared" si="44"/>
        <v>1.2</v>
      </c>
      <c r="J60" s="6"/>
      <c r="K60" s="31"/>
      <c r="L60" s="1"/>
      <c r="M60" s="21"/>
      <c r="N60" s="3"/>
      <c r="O60" s="1"/>
      <c r="S60" s="2"/>
      <c r="T60" s="2"/>
      <c r="W60" s="4"/>
      <c r="X60" s="21"/>
      <c r="Y60" s="3"/>
      <c r="AA60" s="2"/>
      <c r="AB60" s="2"/>
      <c r="AC60" s="2"/>
      <c r="AD60" s="2"/>
      <c r="AE60" s="2"/>
      <c r="AF60" s="2"/>
      <c r="AH60" s="4"/>
    </row>
    <row r="61" spans="2:34">
      <c r="B61" s="103"/>
      <c r="C61" s="26">
        <f t="shared" si="45"/>
        <v>4</v>
      </c>
      <c r="D61" s="5" t="str">
        <f t="shared" si="41"/>
        <v>SLU02-4</v>
      </c>
      <c r="E61" s="6">
        <f t="shared" si="42"/>
        <v>1</v>
      </c>
      <c r="F61" s="27">
        <f t="shared" si="43"/>
        <v>2.1465000000000001</v>
      </c>
      <c r="G61" s="6">
        <f>+$N$6*$O$6</f>
        <v>0.89999999999999991</v>
      </c>
      <c r="H61" s="6">
        <f>$N$7*$O$7</f>
        <v>0.89999999999999991</v>
      </c>
      <c r="I61" s="6">
        <f t="shared" si="44"/>
        <v>1.2</v>
      </c>
      <c r="J61" s="6"/>
      <c r="K61" s="31"/>
      <c r="L61" s="1"/>
      <c r="M61" s="1"/>
      <c r="N61" s="1"/>
      <c r="O61" s="1"/>
      <c r="S61" s="2"/>
      <c r="T61" s="2"/>
      <c r="X61" s="21"/>
      <c r="Y61" s="3"/>
      <c r="AA61" s="2"/>
      <c r="AB61" s="2"/>
      <c r="AC61" s="2"/>
      <c r="AD61" s="2"/>
      <c r="AE61" s="2"/>
      <c r="AF61" s="2"/>
    </row>
    <row r="62" spans="2:34">
      <c r="B62" s="30"/>
      <c r="C62" s="98" t="s">
        <v>42</v>
      </c>
      <c r="D62" s="99"/>
      <c r="E62" s="99"/>
      <c r="F62" s="99"/>
      <c r="G62" s="99"/>
      <c r="H62" s="99"/>
      <c r="I62" s="99"/>
      <c r="J62" s="99"/>
      <c r="K62" s="100"/>
      <c r="L62" s="18"/>
      <c r="M62" s="21"/>
      <c r="N62" s="3"/>
      <c r="O62" s="1"/>
      <c r="S62" s="2"/>
      <c r="T62" s="2"/>
      <c r="AA62" s="2"/>
      <c r="AB62" s="2"/>
      <c r="AC62" s="2"/>
      <c r="AD62" s="2"/>
      <c r="AE62" s="2"/>
      <c r="AF62" s="2"/>
    </row>
    <row r="63" spans="2:34">
      <c r="B63" s="103">
        <f>B58+1</f>
        <v>9</v>
      </c>
      <c r="C63" s="26">
        <v>1</v>
      </c>
      <c r="D63" s="5" t="str">
        <f>CONCATENATE("SLU0",B$29,"-",C63)</f>
        <v>SLU03-1</v>
      </c>
      <c r="E63" s="6">
        <f>+$N$4</f>
        <v>1.35</v>
      </c>
      <c r="F63" s="27">
        <f t="shared" ref="F63:F66" si="46">+$N$5</f>
        <v>2.1465000000000001</v>
      </c>
      <c r="G63" s="6">
        <v>0</v>
      </c>
      <c r="H63" s="6">
        <v>0</v>
      </c>
      <c r="I63" s="6">
        <f>+$N$10</f>
        <v>1.2</v>
      </c>
      <c r="J63" s="6"/>
      <c r="K63" s="31"/>
      <c r="L63" s="1"/>
      <c r="M63" s="21"/>
      <c r="N63" s="3"/>
      <c r="O63" s="1"/>
      <c r="S63" s="2"/>
      <c r="T63" s="2"/>
      <c r="X63" s="3"/>
      <c r="Y63" s="3"/>
      <c r="AA63" s="2"/>
      <c r="AB63" s="2"/>
      <c r="AC63" s="2"/>
      <c r="AD63" s="2"/>
      <c r="AE63" s="2"/>
      <c r="AF63" s="2"/>
    </row>
    <row r="64" spans="2:34">
      <c r="B64" s="103"/>
      <c r="C64" s="26">
        <f>C63+1</f>
        <v>2</v>
      </c>
      <c r="D64" s="5" t="str">
        <f>CONCATENATE("SLU0",B$29,"-",C64)</f>
        <v>SLU03-2</v>
      </c>
      <c r="E64" s="6">
        <f t="shared" ref="E64:E66" si="47">+$N$4</f>
        <v>1.35</v>
      </c>
      <c r="F64" s="27">
        <f t="shared" si="46"/>
        <v>2.1465000000000001</v>
      </c>
      <c r="G64" s="6">
        <f>$N$6*$O$6</f>
        <v>0.89999999999999991</v>
      </c>
      <c r="H64" s="6">
        <v>0</v>
      </c>
      <c r="I64" s="6">
        <f t="shared" ref="I64:I66" si="48">+$N$10</f>
        <v>1.2</v>
      </c>
      <c r="J64" s="6"/>
      <c r="K64" s="31"/>
      <c r="L64" s="1"/>
      <c r="M64" s="21"/>
      <c r="N64" s="3"/>
      <c r="O64" s="1"/>
      <c r="S64" s="2"/>
      <c r="T64" s="2"/>
      <c r="X64" s="3"/>
      <c r="Y64" s="3"/>
      <c r="AA64" s="2"/>
      <c r="AB64" s="2"/>
      <c r="AC64" s="2"/>
      <c r="AD64" s="2"/>
      <c r="AE64" s="2"/>
      <c r="AF64" s="2"/>
    </row>
    <row r="65" spans="2:32">
      <c r="B65" s="103"/>
      <c r="C65" s="26">
        <f t="shared" ref="C65:C66" si="49">C64+1</f>
        <v>3</v>
      </c>
      <c r="D65" s="5" t="str">
        <f>CONCATENATE("SLU0",B$29,"-",C65)</f>
        <v>SLU03-3</v>
      </c>
      <c r="E65" s="6">
        <f t="shared" si="47"/>
        <v>1.35</v>
      </c>
      <c r="F65" s="27">
        <f t="shared" si="46"/>
        <v>2.1465000000000001</v>
      </c>
      <c r="G65" s="6">
        <v>0</v>
      </c>
      <c r="H65" s="6">
        <f>$N$7*$O$7</f>
        <v>0.89999999999999991</v>
      </c>
      <c r="I65" s="6">
        <f t="shared" si="48"/>
        <v>1.2</v>
      </c>
      <c r="J65" s="6"/>
      <c r="K65" s="31"/>
      <c r="L65" s="1"/>
      <c r="M65" s="21"/>
      <c r="N65" s="3"/>
      <c r="O65" s="1"/>
      <c r="S65" s="2"/>
      <c r="T65" s="2"/>
      <c r="X65" s="3"/>
      <c r="Y65" s="3"/>
      <c r="AA65" s="2"/>
      <c r="AB65" s="2"/>
      <c r="AC65" s="2"/>
      <c r="AD65" s="2"/>
      <c r="AE65" s="2"/>
      <c r="AF65" s="2"/>
    </row>
    <row r="66" spans="2:32">
      <c r="B66" s="103"/>
      <c r="C66" s="26">
        <f t="shared" si="49"/>
        <v>4</v>
      </c>
      <c r="D66" s="5" t="str">
        <f>CONCATENATE("SLU0",B$29,"-",C66)</f>
        <v>SLU03-4</v>
      </c>
      <c r="E66" s="6">
        <f t="shared" si="47"/>
        <v>1.35</v>
      </c>
      <c r="F66" s="27">
        <f t="shared" si="46"/>
        <v>2.1465000000000001</v>
      </c>
      <c r="G66" s="6">
        <f>+$N$6*$O$6</f>
        <v>0.89999999999999991</v>
      </c>
      <c r="H66" s="6">
        <f>$N$7*$O$7</f>
        <v>0.89999999999999991</v>
      </c>
      <c r="I66" s="6">
        <f t="shared" si="48"/>
        <v>1.2</v>
      </c>
      <c r="J66" s="6"/>
      <c r="K66" s="31"/>
      <c r="L66" s="1"/>
      <c r="M66" s="21"/>
      <c r="N66" s="3"/>
      <c r="O66" s="1"/>
      <c r="S66" s="2"/>
      <c r="T66" s="2"/>
      <c r="X66" s="3"/>
      <c r="Y66" s="3"/>
      <c r="AA66" s="2"/>
      <c r="AB66" s="2"/>
      <c r="AC66" s="2"/>
      <c r="AD66" s="2"/>
      <c r="AE66" s="2"/>
      <c r="AF66" s="2"/>
    </row>
    <row r="67" spans="2:32">
      <c r="B67" s="69" t="s">
        <v>43</v>
      </c>
      <c r="C67" s="70"/>
      <c r="D67" s="70"/>
      <c r="E67" s="70"/>
      <c r="F67" s="70"/>
      <c r="G67" s="70"/>
      <c r="H67" s="70"/>
      <c r="I67" s="70"/>
      <c r="J67" s="70"/>
      <c r="K67" s="71"/>
      <c r="L67" s="47"/>
      <c r="M67" s="21"/>
      <c r="N67" s="3"/>
      <c r="O67" s="1"/>
      <c r="S67" s="2"/>
      <c r="T67" s="2"/>
      <c r="X67" s="3"/>
      <c r="Y67" s="3"/>
      <c r="AA67" s="2"/>
      <c r="AB67" s="2"/>
      <c r="AC67" s="2"/>
      <c r="AD67" s="2"/>
      <c r="AE67" s="2"/>
      <c r="AF67" s="2"/>
    </row>
    <row r="68" spans="2:32">
      <c r="B68" s="30"/>
      <c r="C68" s="98" t="s">
        <v>41</v>
      </c>
      <c r="D68" s="99"/>
      <c r="E68" s="99"/>
      <c r="F68" s="99"/>
      <c r="G68" s="99"/>
      <c r="H68" s="99"/>
      <c r="I68" s="99"/>
      <c r="J68" s="99"/>
      <c r="K68" s="100"/>
      <c r="L68" s="18"/>
      <c r="M68" s="21"/>
      <c r="N68" s="3"/>
      <c r="O68" s="1"/>
      <c r="S68" s="2"/>
      <c r="T68" s="2"/>
      <c r="X68" s="3"/>
      <c r="Y68" s="3"/>
      <c r="AA68" s="2"/>
      <c r="AB68" s="2"/>
      <c r="AC68" s="2"/>
      <c r="AD68" s="2"/>
      <c r="AE68" s="2"/>
      <c r="AF68" s="2"/>
    </row>
    <row r="69" spans="2:32">
      <c r="B69" s="103">
        <f>B63+1</f>
        <v>10</v>
      </c>
      <c r="C69" s="26">
        <v>1</v>
      </c>
      <c r="D69" s="5" t="str">
        <f>CONCATENATE("SLU0",B$35,"-",C69)</f>
        <v>SLU04-1</v>
      </c>
      <c r="E69" s="6">
        <f>+$M$4</f>
        <v>1</v>
      </c>
      <c r="F69" s="6">
        <v>0</v>
      </c>
      <c r="G69" s="27">
        <f>+$N$6</f>
        <v>1.5</v>
      </c>
      <c r="H69" s="6">
        <v>0</v>
      </c>
      <c r="I69" s="6">
        <f>+$N$10</f>
        <v>1.2</v>
      </c>
      <c r="J69" s="6"/>
      <c r="K69" s="31"/>
      <c r="L69" s="1"/>
      <c r="M69" s="21"/>
      <c r="N69" s="3"/>
      <c r="O69" s="1"/>
      <c r="S69" s="2"/>
      <c r="T69" s="2"/>
      <c r="X69" s="3"/>
      <c r="Y69" s="3"/>
      <c r="AA69" s="2"/>
      <c r="AB69" s="2"/>
      <c r="AC69" s="2"/>
      <c r="AD69" s="2"/>
      <c r="AE69" s="2"/>
      <c r="AF69" s="2"/>
    </row>
    <row r="70" spans="2:32">
      <c r="B70" s="103"/>
      <c r="C70" s="26">
        <f>C69+1</f>
        <v>2</v>
      </c>
      <c r="D70" s="5" t="str">
        <f>CONCATENATE("SLU0",B$35,"-",C70)</f>
        <v>SLU04-2</v>
      </c>
      <c r="E70" s="6">
        <f t="shared" ref="E70:E72" si="50">+$M$4</f>
        <v>1</v>
      </c>
      <c r="F70" s="6">
        <f>$N$5*$O$5</f>
        <v>2.7303480000000007</v>
      </c>
      <c r="G70" s="27">
        <f t="shared" ref="G70:G72" si="51">+$N$6</f>
        <v>1.5</v>
      </c>
      <c r="H70" s="6">
        <v>0</v>
      </c>
      <c r="I70" s="6">
        <f t="shared" ref="I70:I72" si="52">+$N$10</f>
        <v>1.2</v>
      </c>
      <c r="J70" s="6"/>
      <c r="K70" s="31"/>
      <c r="L70" s="1"/>
      <c r="S70" s="2"/>
      <c r="T70" s="2"/>
      <c r="U70" s="2"/>
      <c r="V70" s="2"/>
      <c r="X70" s="3"/>
      <c r="Y70" s="3"/>
      <c r="AA70" s="2"/>
      <c r="AB70" s="2"/>
      <c r="AC70" s="2"/>
      <c r="AD70" s="2"/>
      <c r="AE70" s="2"/>
      <c r="AF70" s="2"/>
    </row>
    <row r="71" spans="2:32">
      <c r="B71" s="103"/>
      <c r="C71" s="26">
        <f t="shared" ref="C71:C72" si="53">C70+1</f>
        <v>3</v>
      </c>
      <c r="D71" s="5" t="str">
        <f t="shared" ref="D71:D72" si="54">CONCATENATE("SLU0",B$35,"-",C71)</f>
        <v>SLU04-3</v>
      </c>
      <c r="E71" s="6">
        <f t="shared" si="50"/>
        <v>1</v>
      </c>
      <c r="F71" s="6">
        <v>0</v>
      </c>
      <c r="G71" s="27">
        <f t="shared" si="51"/>
        <v>1.5</v>
      </c>
      <c r="H71" s="6">
        <f>$N$7*$O$7</f>
        <v>0.89999999999999991</v>
      </c>
      <c r="I71" s="6">
        <f t="shared" si="52"/>
        <v>1.2</v>
      </c>
      <c r="J71" s="6"/>
      <c r="K71" s="31"/>
      <c r="L71" s="1"/>
      <c r="S71" s="2"/>
      <c r="T71" s="2"/>
      <c r="U71" s="2"/>
      <c r="V71" s="2"/>
      <c r="AA71" s="2"/>
      <c r="AB71" s="2"/>
      <c r="AC71" s="2"/>
      <c r="AD71" s="2"/>
      <c r="AE71" s="2"/>
      <c r="AF71" s="2"/>
    </row>
    <row r="72" spans="2:32">
      <c r="B72" s="103"/>
      <c r="C72" s="26">
        <f t="shared" si="53"/>
        <v>4</v>
      </c>
      <c r="D72" s="5" t="str">
        <f t="shared" si="54"/>
        <v>SLU04-4</v>
      </c>
      <c r="E72" s="6">
        <f t="shared" si="50"/>
        <v>1</v>
      </c>
      <c r="F72" s="6">
        <f>$N$5*$O$5</f>
        <v>2.7303480000000007</v>
      </c>
      <c r="G72" s="27">
        <f t="shared" si="51"/>
        <v>1.5</v>
      </c>
      <c r="H72" s="6">
        <f>$N$7*$O$7</f>
        <v>0.89999999999999991</v>
      </c>
      <c r="I72" s="6">
        <f t="shared" si="52"/>
        <v>1.2</v>
      </c>
      <c r="J72" s="6"/>
      <c r="K72" s="31"/>
      <c r="L72" s="1"/>
      <c r="S72" s="2"/>
      <c r="T72" s="2"/>
      <c r="U72" s="2"/>
      <c r="V72" s="2"/>
      <c r="X72" s="21"/>
      <c r="Y72" s="3"/>
      <c r="AA72" s="2"/>
      <c r="AB72" s="2"/>
      <c r="AC72" s="2"/>
      <c r="AD72" s="2"/>
      <c r="AE72" s="2"/>
      <c r="AF72" s="2"/>
    </row>
    <row r="73" spans="2:32">
      <c r="B73" s="30"/>
      <c r="C73" s="98" t="s">
        <v>42</v>
      </c>
      <c r="D73" s="99"/>
      <c r="E73" s="99"/>
      <c r="F73" s="99"/>
      <c r="G73" s="99"/>
      <c r="H73" s="99"/>
      <c r="I73" s="99"/>
      <c r="J73" s="99"/>
      <c r="K73" s="100"/>
      <c r="L73" s="18"/>
      <c r="S73" s="2"/>
      <c r="T73" s="2"/>
      <c r="U73" s="2"/>
      <c r="V73" s="2"/>
      <c r="X73" s="21"/>
      <c r="Y73" s="3"/>
      <c r="AA73" s="2"/>
      <c r="AB73" s="2"/>
      <c r="AC73" s="2"/>
      <c r="AD73" s="2"/>
      <c r="AE73" s="2"/>
      <c r="AF73" s="2"/>
    </row>
    <row r="74" spans="2:32">
      <c r="B74" s="103">
        <f>B69+1</f>
        <v>11</v>
      </c>
      <c r="C74" s="26">
        <v>1</v>
      </c>
      <c r="D74" s="5" t="str">
        <f>CONCATENATE("SLU0",B$35,"-",C74)</f>
        <v>SLU04-1</v>
      </c>
      <c r="E74" s="6">
        <f>+$N$4</f>
        <v>1.35</v>
      </c>
      <c r="F74" s="6">
        <v>0</v>
      </c>
      <c r="G74" s="27">
        <f>+$N$6</f>
        <v>1.5</v>
      </c>
      <c r="H74" s="6">
        <v>0</v>
      </c>
      <c r="I74" s="6">
        <f>+$N$10</f>
        <v>1.2</v>
      </c>
      <c r="J74" s="6"/>
      <c r="K74" s="31"/>
      <c r="L74" s="1"/>
      <c r="S74" s="2"/>
      <c r="T74" s="2"/>
      <c r="U74" s="2"/>
      <c r="V74" s="2"/>
      <c r="X74" s="21"/>
      <c r="Y74" s="3"/>
      <c r="AA74" s="2"/>
      <c r="AB74" s="2"/>
      <c r="AC74" s="2"/>
      <c r="AD74" s="2"/>
      <c r="AE74" s="2"/>
      <c r="AF74" s="2"/>
    </row>
    <row r="75" spans="2:32">
      <c r="B75" s="103"/>
      <c r="C75" s="26">
        <f>C74+1</f>
        <v>2</v>
      </c>
      <c r="D75" s="5" t="str">
        <f>CONCATENATE("SLU0",B$35,"-",C75)</f>
        <v>SLU04-2</v>
      </c>
      <c r="E75" s="6">
        <f t="shared" ref="E75:E77" si="55">+$N$4</f>
        <v>1.35</v>
      </c>
      <c r="F75" s="6">
        <f>$N$5*$O$5</f>
        <v>2.7303480000000007</v>
      </c>
      <c r="G75" s="27">
        <f t="shared" ref="G75:G77" si="56">+$N$6</f>
        <v>1.5</v>
      </c>
      <c r="H75" s="6">
        <v>0</v>
      </c>
      <c r="I75" s="6">
        <f t="shared" ref="I75:I77" si="57">+$N$10</f>
        <v>1.2</v>
      </c>
      <c r="J75" s="6"/>
      <c r="K75" s="31"/>
      <c r="L75" s="1"/>
      <c r="S75" s="2"/>
      <c r="T75" s="2"/>
      <c r="U75" s="2"/>
      <c r="V75" s="2"/>
      <c r="X75" s="21"/>
      <c r="Y75" s="3"/>
      <c r="AA75" s="2"/>
      <c r="AB75" s="2"/>
      <c r="AC75" s="2"/>
      <c r="AD75" s="2"/>
      <c r="AE75" s="2"/>
      <c r="AF75" s="2"/>
    </row>
    <row r="76" spans="2:32">
      <c r="B76" s="103"/>
      <c r="C76" s="26">
        <f t="shared" ref="C76:C77" si="58">C75+1</f>
        <v>3</v>
      </c>
      <c r="D76" s="5" t="str">
        <f t="shared" ref="D76:D77" si="59">CONCATENATE("SLU0",B$35,"-",C76)</f>
        <v>SLU04-3</v>
      </c>
      <c r="E76" s="6">
        <f t="shared" si="55"/>
        <v>1.35</v>
      </c>
      <c r="F76" s="6">
        <v>0</v>
      </c>
      <c r="G76" s="27">
        <f t="shared" si="56"/>
        <v>1.5</v>
      </c>
      <c r="H76" s="6">
        <f>$N$7*$O$7</f>
        <v>0.89999999999999991</v>
      </c>
      <c r="I76" s="6">
        <f t="shared" si="57"/>
        <v>1.2</v>
      </c>
      <c r="J76" s="6"/>
      <c r="K76" s="31"/>
      <c r="L76" s="1"/>
      <c r="S76" s="2"/>
      <c r="T76" s="2"/>
      <c r="U76" s="2"/>
      <c r="V76" s="2"/>
      <c r="X76" s="21"/>
      <c r="Y76" s="3"/>
      <c r="AA76" s="2"/>
      <c r="AB76" s="2"/>
      <c r="AC76" s="2"/>
      <c r="AD76" s="2"/>
      <c r="AE76" s="2"/>
      <c r="AF76" s="2"/>
    </row>
    <row r="77" spans="2:32">
      <c r="B77" s="103"/>
      <c r="C77" s="26">
        <f t="shared" si="58"/>
        <v>4</v>
      </c>
      <c r="D77" s="5" t="str">
        <f t="shared" si="59"/>
        <v>SLU04-4</v>
      </c>
      <c r="E77" s="6">
        <f t="shared" si="55"/>
        <v>1.35</v>
      </c>
      <c r="F77" s="6">
        <f>$N$5*$O$5</f>
        <v>2.7303480000000007</v>
      </c>
      <c r="G77" s="27">
        <f t="shared" si="56"/>
        <v>1.5</v>
      </c>
      <c r="H77" s="6">
        <f>$N$7*$O$7</f>
        <v>0.89999999999999991</v>
      </c>
      <c r="I77" s="6">
        <f t="shared" si="57"/>
        <v>1.2</v>
      </c>
      <c r="J77" s="6"/>
      <c r="K77" s="31"/>
      <c r="L77" s="1"/>
      <c r="S77" s="2"/>
      <c r="T77" s="2"/>
      <c r="U77" s="2"/>
      <c r="V77" s="2"/>
      <c r="X77" s="21"/>
      <c r="Y77" s="3"/>
      <c r="AA77" s="2"/>
      <c r="AB77" s="2"/>
      <c r="AC77" s="2"/>
      <c r="AD77" s="2"/>
      <c r="AE77" s="2"/>
      <c r="AF77" s="2"/>
    </row>
    <row r="78" spans="2:32">
      <c r="B78" s="69" t="s">
        <v>44</v>
      </c>
      <c r="C78" s="70"/>
      <c r="D78" s="70"/>
      <c r="E78" s="70"/>
      <c r="F78" s="70"/>
      <c r="G78" s="70"/>
      <c r="H78" s="70"/>
      <c r="I78" s="70"/>
      <c r="J78" s="70"/>
      <c r="K78" s="71"/>
      <c r="L78" s="47"/>
      <c r="S78" s="2"/>
      <c r="T78" s="2"/>
      <c r="U78" s="2"/>
      <c r="V78" s="2"/>
      <c r="X78" s="21"/>
      <c r="Y78" s="3"/>
      <c r="AA78" s="2"/>
      <c r="AB78" s="2"/>
      <c r="AC78" s="2"/>
      <c r="AD78" s="2"/>
      <c r="AE78" s="2"/>
      <c r="AF78" s="2"/>
    </row>
    <row r="79" spans="2:32">
      <c r="B79" s="30"/>
      <c r="C79" s="98" t="s">
        <v>41</v>
      </c>
      <c r="D79" s="99"/>
      <c r="E79" s="99"/>
      <c r="F79" s="99"/>
      <c r="G79" s="99"/>
      <c r="H79" s="99"/>
      <c r="I79" s="99"/>
      <c r="J79" s="99"/>
      <c r="K79" s="100"/>
      <c r="L79" s="18"/>
      <c r="S79" s="2"/>
      <c r="T79" s="2"/>
      <c r="U79" s="2"/>
      <c r="V79" s="2"/>
      <c r="X79" s="21"/>
      <c r="Y79" s="3"/>
      <c r="AA79" s="2"/>
      <c r="AB79" s="2"/>
      <c r="AC79" s="2"/>
      <c r="AD79" s="2"/>
      <c r="AE79" s="2"/>
      <c r="AF79" s="2"/>
    </row>
    <row r="80" spans="2:32">
      <c r="B80" s="103">
        <f>B74+1</f>
        <v>12</v>
      </c>
      <c r="C80" s="26">
        <v>1</v>
      </c>
      <c r="D80" s="5" t="str">
        <f>CONCATENATE("SLU0",B$46,"-",C80)</f>
        <v>SLU06-1</v>
      </c>
      <c r="E80" s="6">
        <f>+$M$4</f>
        <v>1</v>
      </c>
      <c r="F80" s="6">
        <v>0</v>
      </c>
      <c r="G80" s="6">
        <v>0</v>
      </c>
      <c r="H80" s="27">
        <f>+$N$7</f>
        <v>1.5</v>
      </c>
      <c r="I80" s="6">
        <f>+$N$10</f>
        <v>1.2</v>
      </c>
      <c r="J80" s="6"/>
      <c r="K80" s="31"/>
      <c r="L80" s="1"/>
      <c r="S80" s="2"/>
      <c r="T80" s="2"/>
      <c r="U80" s="2"/>
      <c r="V80" s="2"/>
      <c r="AA80" s="2"/>
      <c r="AB80" s="2"/>
      <c r="AC80" s="2"/>
      <c r="AD80" s="2"/>
      <c r="AE80" s="2"/>
      <c r="AF80" s="2"/>
    </row>
    <row r="81" spans="2:32">
      <c r="B81" s="103"/>
      <c r="C81" s="26">
        <f>C80+1</f>
        <v>2</v>
      </c>
      <c r="D81" s="5" t="str">
        <f>CONCATENATE("SLU0",B$46,"-",C81)</f>
        <v>SLU06-2</v>
      </c>
      <c r="E81" s="6">
        <f t="shared" ref="E81:E83" si="60">+$M$4</f>
        <v>1</v>
      </c>
      <c r="F81" s="6">
        <f>$N$5*$O$5</f>
        <v>2.7303480000000007</v>
      </c>
      <c r="G81" s="6">
        <f>$N$6*$O$6</f>
        <v>0.89999999999999991</v>
      </c>
      <c r="H81" s="27">
        <f t="shared" ref="H81:H83" si="61">+$N$7</f>
        <v>1.5</v>
      </c>
      <c r="I81" s="6">
        <f t="shared" ref="I81:I83" si="62">+$N$10</f>
        <v>1.2</v>
      </c>
      <c r="J81" s="6"/>
      <c r="K81" s="31"/>
      <c r="L81" s="1"/>
      <c r="S81" s="2"/>
      <c r="T81" s="2"/>
      <c r="U81" s="2"/>
      <c r="V81" s="2"/>
      <c r="X81" s="21"/>
      <c r="Y81" s="3"/>
      <c r="AA81" s="2"/>
      <c r="AB81" s="2"/>
      <c r="AC81" s="2"/>
      <c r="AD81" s="2"/>
      <c r="AE81" s="2"/>
      <c r="AF81" s="2"/>
    </row>
    <row r="82" spans="2:32">
      <c r="B82" s="103"/>
      <c r="C82" s="26">
        <f t="shared" ref="C82:C83" si="63">C81+1</f>
        <v>3</v>
      </c>
      <c r="D82" s="5" t="str">
        <f>CONCATENATE("SLU0",B$46,"-",C82)</f>
        <v>SLU06-3</v>
      </c>
      <c r="E82" s="6">
        <f t="shared" si="60"/>
        <v>1</v>
      </c>
      <c r="F82" s="6">
        <v>0</v>
      </c>
      <c r="G82" s="6">
        <v>0</v>
      </c>
      <c r="H82" s="27">
        <f t="shared" si="61"/>
        <v>1.5</v>
      </c>
      <c r="I82" s="6">
        <f t="shared" si="62"/>
        <v>1.2</v>
      </c>
      <c r="J82" s="6"/>
      <c r="K82" s="31"/>
      <c r="L82" s="1"/>
      <c r="S82" s="2"/>
      <c r="T82" s="2"/>
      <c r="X82" s="21"/>
      <c r="Y82" s="3"/>
      <c r="AA82" s="2"/>
      <c r="AB82" s="2"/>
      <c r="AC82" s="2"/>
      <c r="AD82" s="2"/>
      <c r="AE82" s="2"/>
      <c r="AF82" s="2"/>
    </row>
    <row r="83" spans="2:32">
      <c r="B83" s="103"/>
      <c r="C83" s="26">
        <f t="shared" si="63"/>
        <v>4</v>
      </c>
      <c r="D83" s="5" t="str">
        <f>CONCATENATE("SLU0",B$46,"-",C83)</f>
        <v>SLU06-4</v>
      </c>
      <c r="E83" s="6">
        <f t="shared" si="60"/>
        <v>1</v>
      </c>
      <c r="F83" s="6">
        <f>$N$5*$O$5</f>
        <v>2.7303480000000007</v>
      </c>
      <c r="G83" s="6">
        <f>+$N$6*$O$6</f>
        <v>0.89999999999999991</v>
      </c>
      <c r="H83" s="27">
        <f t="shared" si="61"/>
        <v>1.5</v>
      </c>
      <c r="I83" s="6">
        <f t="shared" si="62"/>
        <v>1.2</v>
      </c>
      <c r="J83" s="6"/>
      <c r="K83" s="31"/>
      <c r="L83" s="1"/>
      <c r="S83" s="2"/>
      <c r="T83" s="2"/>
      <c r="X83" s="21"/>
      <c r="Y83" s="3"/>
      <c r="AA83" s="2"/>
      <c r="AB83" s="2"/>
      <c r="AC83" s="2"/>
      <c r="AD83" s="2"/>
      <c r="AE83" s="2"/>
      <c r="AF83" s="2"/>
    </row>
    <row r="84" spans="2:32">
      <c r="B84" s="30"/>
      <c r="C84" s="98" t="s">
        <v>42</v>
      </c>
      <c r="D84" s="99"/>
      <c r="E84" s="99"/>
      <c r="F84" s="99"/>
      <c r="G84" s="99"/>
      <c r="H84" s="99"/>
      <c r="I84" s="99"/>
      <c r="J84" s="99"/>
      <c r="K84" s="100"/>
      <c r="L84" s="18"/>
      <c r="S84" s="2"/>
      <c r="T84" s="2"/>
      <c r="X84" s="21"/>
      <c r="Y84" s="3"/>
      <c r="AA84" s="2"/>
      <c r="AB84" s="2"/>
      <c r="AC84" s="2"/>
      <c r="AD84" s="2"/>
      <c r="AE84" s="2"/>
      <c r="AF84" s="2"/>
    </row>
    <row r="85" spans="2:32">
      <c r="B85" s="103">
        <f>B80+1</f>
        <v>13</v>
      </c>
      <c r="C85" s="26">
        <v>1</v>
      </c>
      <c r="D85" s="5" t="str">
        <f>CONCATENATE("SLU0",B$46,"-",C85)</f>
        <v>SLU06-1</v>
      </c>
      <c r="E85" s="6">
        <f>+$N$4</f>
        <v>1.35</v>
      </c>
      <c r="F85" s="6">
        <v>0</v>
      </c>
      <c r="G85" s="6">
        <v>0</v>
      </c>
      <c r="H85" s="27">
        <f>+$N$7</f>
        <v>1.5</v>
      </c>
      <c r="I85" s="6">
        <f>+$N$10</f>
        <v>1.2</v>
      </c>
      <c r="J85" s="6"/>
      <c r="K85" s="31"/>
      <c r="L85" s="1"/>
      <c r="S85" s="2"/>
      <c r="T85" s="2"/>
      <c r="X85" s="21"/>
      <c r="Y85" s="3"/>
      <c r="AA85" s="2"/>
      <c r="AB85" s="2"/>
      <c r="AC85" s="2"/>
      <c r="AD85" s="2"/>
      <c r="AE85" s="2"/>
      <c r="AF85" s="2"/>
    </row>
    <row r="86" spans="2:32">
      <c r="B86" s="103"/>
      <c r="C86" s="26">
        <f>C85+1</f>
        <v>2</v>
      </c>
      <c r="D86" s="5" t="str">
        <f>CONCATENATE("SLU0",B$46,"-",C86)</f>
        <v>SLU06-2</v>
      </c>
      <c r="E86" s="6">
        <f t="shared" ref="E86:E88" si="64">+$N$4</f>
        <v>1.35</v>
      </c>
      <c r="F86" s="6">
        <f>$N$5*$O$5</f>
        <v>2.7303480000000007</v>
      </c>
      <c r="G86" s="6">
        <f>$N$6*$O$6</f>
        <v>0.89999999999999991</v>
      </c>
      <c r="H86" s="27">
        <f t="shared" ref="H86:H88" si="65">+$N$7</f>
        <v>1.5</v>
      </c>
      <c r="I86" s="6">
        <f t="shared" ref="I86:I88" si="66">+$N$10</f>
        <v>1.2</v>
      </c>
      <c r="J86" s="6"/>
      <c r="K86" s="31"/>
      <c r="L86" s="1"/>
      <c r="S86" s="2"/>
      <c r="T86" s="2"/>
      <c r="X86" s="21"/>
      <c r="Y86" s="3"/>
      <c r="AA86" s="2"/>
      <c r="AB86" s="2"/>
      <c r="AC86" s="2"/>
      <c r="AD86" s="2"/>
      <c r="AE86" s="2"/>
      <c r="AF86" s="2"/>
    </row>
    <row r="87" spans="2:32">
      <c r="B87" s="103"/>
      <c r="C87" s="26">
        <f t="shared" ref="C87:C88" si="67">C86+1</f>
        <v>3</v>
      </c>
      <c r="D87" s="5" t="str">
        <f>CONCATENATE("SLU0",B$46,"-",C87)</f>
        <v>SLU06-3</v>
      </c>
      <c r="E87" s="6">
        <f t="shared" si="64"/>
        <v>1.35</v>
      </c>
      <c r="F87" s="6">
        <v>0</v>
      </c>
      <c r="G87" s="6">
        <v>0</v>
      </c>
      <c r="H87" s="27">
        <f t="shared" si="65"/>
        <v>1.5</v>
      </c>
      <c r="I87" s="6">
        <f t="shared" si="66"/>
        <v>1.2</v>
      </c>
      <c r="J87" s="6"/>
      <c r="K87" s="31"/>
      <c r="L87" s="1"/>
      <c r="S87" s="2"/>
      <c r="T87" s="2"/>
      <c r="X87" s="21"/>
      <c r="Y87" s="3"/>
      <c r="AA87" s="2"/>
      <c r="AB87" s="2"/>
      <c r="AC87" s="2"/>
      <c r="AD87" s="2"/>
      <c r="AE87" s="2"/>
      <c r="AF87" s="2"/>
    </row>
    <row r="88" spans="2:32" ht="14.4" thickBot="1">
      <c r="B88" s="106"/>
      <c r="C88" s="33">
        <f t="shared" si="67"/>
        <v>4</v>
      </c>
      <c r="D88" s="34" t="str">
        <f>CONCATENATE("SLU0",B$46,"-",C88)</f>
        <v>SLU06-4</v>
      </c>
      <c r="E88" s="35">
        <f t="shared" si="64"/>
        <v>1.35</v>
      </c>
      <c r="F88" s="35">
        <f>$N$5*$O$5</f>
        <v>2.7303480000000007</v>
      </c>
      <c r="G88" s="35">
        <f>+$N$6*$O$6</f>
        <v>0.89999999999999991</v>
      </c>
      <c r="H88" s="36">
        <f t="shared" si="65"/>
        <v>1.5</v>
      </c>
      <c r="I88" s="35">
        <f t="shared" si="66"/>
        <v>1.2</v>
      </c>
      <c r="J88" s="35"/>
      <c r="K88" s="37"/>
      <c r="L88" s="1"/>
      <c r="S88" s="2"/>
      <c r="T88" s="2"/>
      <c r="X88" s="21"/>
      <c r="Y88" s="3"/>
      <c r="AA88" s="2"/>
      <c r="AB88" s="2"/>
      <c r="AC88" s="2"/>
      <c r="AD88" s="2"/>
      <c r="AE88" s="2"/>
      <c r="AF88" s="2"/>
    </row>
    <row r="89" spans="2:3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S89" s="2"/>
      <c r="T89" s="2"/>
    </row>
    <row r="90" spans="2:3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S90" s="2"/>
      <c r="T90" s="2"/>
    </row>
    <row r="91" spans="2:3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S91" s="2"/>
      <c r="T91" s="2"/>
    </row>
    <row r="92" spans="2:3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S92" s="2"/>
      <c r="T92" s="2"/>
    </row>
    <row r="93" spans="2:3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S93" s="2"/>
      <c r="T93" s="2"/>
    </row>
    <row r="94" spans="2:3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S94" s="2"/>
      <c r="T94" s="2"/>
    </row>
    <row r="95" spans="2:3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S95" s="2"/>
      <c r="T95" s="2"/>
    </row>
    <row r="96" spans="2:3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S96" s="2"/>
      <c r="T96" s="2"/>
    </row>
    <row r="97" spans="2:23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S97" s="2"/>
      <c r="T97" s="2"/>
      <c r="W97" s="2"/>
    </row>
    <row r="98" spans="2:23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S98" s="2"/>
      <c r="T98" s="2"/>
      <c r="W98" s="2"/>
    </row>
    <row r="99" spans="2:23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S99" s="2"/>
      <c r="T99" s="2"/>
      <c r="W99" s="2"/>
    </row>
    <row r="100" spans="2:23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S100" s="2"/>
      <c r="T100" s="2"/>
      <c r="W100" s="2"/>
    </row>
    <row r="101" spans="2:23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S101" s="2"/>
      <c r="T101" s="2"/>
      <c r="W101" s="2"/>
    </row>
    <row r="102" spans="2:23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S102" s="2"/>
      <c r="T102" s="2"/>
      <c r="W102" s="2"/>
    </row>
    <row r="103" spans="2:23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S103" s="2"/>
      <c r="T103" s="2"/>
      <c r="W103" s="2"/>
    </row>
    <row r="104" spans="2:23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S104" s="2"/>
      <c r="T104" s="2"/>
      <c r="W104" s="2"/>
    </row>
    <row r="105" spans="2:23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S105" s="2"/>
      <c r="T105" s="2"/>
      <c r="W105" s="2"/>
    </row>
    <row r="106" spans="2:23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S106" s="2"/>
      <c r="T106" s="2"/>
      <c r="U106" s="2"/>
      <c r="V106" s="2"/>
      <c r="W106" s="2"/>
    </row>
    <row r="107" spans="2:23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S107" s="2"/>
      <c r="T107" s="2"/>
      <c r="U107" s="2"/>
      <c r="V107" s="2"/>
      <c r="W107" s="2"/>
    </row>
    <row r="108" spans="2:23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S108" s="2"/>
      <c r="T108" s="2"/>
      <c r="U108" s="2"/>
      <c r="V108" s="2"/>
      <c r="W108" s="2"/>
    </row>
    <row r="109" spans="2:23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S109" s="2"/>
      <c r="T109" s="2"/>
      <c r="U109" s="2"/>
      <c r="V109" s="2"/>
    </row>
    <row r="110" spans="2:23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S110" s="2"/>
      <c r="T110" s="2"/>
      <c r="U110" s="2"/>
      <c r="V110" s="2"/>
    </row>
    <row r="111" spans="2:23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S111" s="2"/>
      <c r="T111" s="2"/>
      <c r="U111" s="2"/>
      <c r="V111" s="2"/>
    </row>
    <row r="112" spans="2:23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S112" s="2"/>
      <c r="T112" s="2"/>
      <c r="U112" s="2"/>
      <c r="V112" s="2"/>
    </row>
    <row r="113" spans="2:2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S113" s="2"/>
      <c r="T113" s="2"/>
      <c r="U113" s="2"/>
      <c r="V113" s="2"/>
    </row>
    <row r="114" spans="2:2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S114" s="2"/>
      <c r="T114" s="2"/>
      <c r="U114" s="2"/>
      <c r="V114" s="2"/>
    </row>
    <row r="115" spans="2:2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S115" s="2"/>
      <c r="T115" s="2"/>
      <c r="U115" s="2"/>
      <c r="V115" s="2"/>
    </row>
    <row r="116" spans="2:2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S116" s="2"/>
      <c r="T116" s="2"/>
      <c r="U116" s="2"/>
      <c r="V116" s="2"/>
    </row>
    <row r="117" spans="2:2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S117" s="2"/>
      <c r="T117" s="2"/>
      <c r="U117" s="2"/>
      <c r="V117" s="2"/>
    </row>
    <row r="118" spans="2:2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S118" s="2"/>
      <c r="T118" s="2"/>
      <c r="U118" s="2"/>
      <c r="V118" s="2"/>
    </row>
    <row r="119" spans="2:2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S119" s="2"/>
      <c r="T119" s="2"/>
      <c r="U119" s="2"/>
      <c r="V119" s="2"/>
    </row>
    <row r="120" spans="2:2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S120" s="2"/>
      <c r="T120" s="2"/>
      <c r="U120" s="2"/>
      <c r="V120" s="2"/>
    </row>
    <row r="121" spans="2:2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S121" s="2"/>
      <c r="T121" s="2"/>
      <c r="U121" s="2"/>
      <c r="V121" s="2"/>
    </row>
    <row r="122" spans="2:2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S122" s="2"/>
      <c r="T122" s="2"/>
      <c r="U122" s="2"/>
      <c r="V122" s="2"/>
    </row>
    <row r="123" spans="2:2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S123" s="2"/>
      <c r="T123" s="2"/>
      <c r="U123" s="2"/>
      <c r="V123" s="2"/>
    </row>
    <row r="124" spans="2:2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S124" s="2"/>
      <c r="T124" s="2"/>
      <c r="U124" s="2"/>
      <c r="V124" s="2"/>
    </row>
    <row r="125" spans="2:2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U125" s="2"/>
      <c r="V125" s="2"/>
    </row>
    <row r="126" spans="2:22"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2:22"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2:22"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2:26"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2:26"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2:26"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2:26"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2:26"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W133" s="2"/>
    </row>
    <row r="134" spans="2:26"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W134" s="2"/>
    </row>
    <row r="135" spans="2:26"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W135" s="2"/>
    </row>
    <row r="136" spans="2:26"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W136" s="2"/>
    </row>
    <row r="137" spans="2:26"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W137" s="2"/>
    </row>
    <row r="138" spans="2:26"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W138" s="2"/>
    </row>
    <row r="139" spans="2:26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W139" s="2"/>
    </row>
    <row r="140" spans="2:26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W140" s="2"/>
    </row>
    <row r="141" spans="2:26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W141" s="2"/>
    </row>
    <row r="142" spans="2:26"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W142" s="2"/>
    </row>
    <row r="143" spans="2:26"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W143" s="2"/>
      <c r="X143" s="2"/>
      <c r="Y143" s="2"/>
      <c r="Z143" s="2"/>
    </row>
    <row r="144" spans="2:26"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W144" s="2"/>
    </row>
    <row r="145" spans="2:23"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W145" s="2"/>
    </row>
    <row r="146" spans="2:23"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W146" s="2"/>
    </row>
    <row r="147" spans="2:23"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W147" s="2"/>
    </row>
    <row r="148" spans="2:23"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W148" s="2"/>
    </row>
    <row r="149" spans="2:23"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W149" s="2"/>
    </row>
    <row r="150" spans="2:23">
      <c r="W150" s="2"/>
    </row>
    <row r="151" spans="2:23">
      <c r="W151" s="2"/>
    </row>
    <row r="152" spans="2:23">
      <c r="W152" s="2"/>
    </row>
  </sheetData>
  <mergeCells count="90">
    <mergeCell ref="C2:E2"/>
    <mergeCell ref="K2:N2"/>
    <mergeCell ref="O2:Q2"/>
    <mergeCell ref="H3:I3"/>
    <mergeCell ref="K3:L3"/>
    <mergeCell ref="M3:N3"/>
    <mergeCell ref="B15:K15"/>
    <mergeCell ref="M15:V15"/>
    <mergeCell ref="X15:AG15"/>
    <mergeCell ref="AI15:AR15"/>
    <mergeCell ref="H4:I4"/>
    <mergeCell ref="H5:I5"/>
    <mergeCell ref="H6:I6"/>
    <mergeCell ref="H7:I7"/>
    <mergeCell ref="H8:I8"/>
    <mergeCell ref="H9:I9"/>
    <mergeCell ref="H10:I10"/>
    <mergeCell ref="B13:K14"/>
    <mergeCell ref="M13:V14"/>
    <mergeCell ref="X13:AG14"/>
    <mergeCell ref="AI13:AR14"/>
    <mergeCell ref="C18:K18"/>
    <mergeCell ref="N18:V18"/>
    <mergeCell ref="Y18:AG18"/>
    <mergeCell ref="AJ18:AR18"/>
    <mergeCell ref="B19:B20"/>
    <mergeCell ref="M19:M20"/>
    <mergeCell ref="X19:X20"/>
    <mergeCell ref="AI19:AI20"/>
    <mergeCell ref="B21:K21"/>
    <mergeCell ref="M21:V21"/>
    <mergeCell ref="X21:AG21"/>
    <mergeCell ref="AI21:AR21"/>
    <mergeCell ref="B22:K22"/>
    <mergeCell ref="M22:V22"/>
    <mergeCell ref="X22:AG22"/>
    <mergeCell ref="AI22:AR22"/>
    <mergeCell ref="C23:K23"/>
    <mergeCell ref="M23:M26"/>
    <mergeCell ref="X23:X24"/>
    <mergeCell ref="B24:B27"/>
    <mergeCell ref="X25:AG25"/>
    <mergeCell ref="M27:V27"/>
    <mergeCell ref="X27:AG27"/>
    <mergeCell ref="C28:K28"/>
    <mergeCell ref="M28:M31"/>
    <mergeCell ref="X28:X29"/>
    <mergeCell ref="B29:B32"/>
    <mergeCell ref="X30:AG30"/>
    <mergeCell ref="X31:AG31"/>
    <mergeCell ref="M32:V32"/>
    <mergeCell ref="X32:X33"/>
    <mergeCell ref="B33:K33"/>
    <mergeCell ref="M33:M36"/>
    <mergeCell ref="C34:K34"/>
    <mergeCell ref="X34:AG34"/>
    <mergeCell ref="B35:B38"/>
    <mergeCell ref="X36:AG36"/>
    <mergeCell ref="M37:V37"/>
    <mergeCell ref="X37:X38"/>
    <mergeCell ref="M38:V38"/>
    <mergeCell ref="C39:K39"/>
    <mergeCell ref="M39:M42"/>
    <mergeCell ref="B40:B43"/>
    <mergeCell ref="M43:V43"/>
    <mergeCell ref="B44:K44"/>
    <mergeCell ref="M44:M47"/>
    <mergeCell ref="C45:K45"/>
    <mergeCell ref="B46:B49"/>
    <mergeCell ref="M48:V48"/>
    <mergeCell ref="M49:M52"/>
    <mergeCell ref="B69:B72"/>
    <mergeCell ref="C50:K50"/>
    <mergeCell ref="B51:B54"/>
    <mergeCell ref="AA52:AG52"/>
    <mergeCell ref="B55:K55"/>
    <mergeCell ref="B56:K56"/>
    <mergeCell ref="C57:K57"/>
    <mergeCell ref="B58:B61"/>
    <mergeCell ref="C62:K62"/>
    <mergeCell ref="B63:B66"/>
    <mergeCell ref="B67:K67"/>
    <mergeCell ref="C68:K68"/>
    <mergeCell ref="B85:B88"/>
    <mergeCell ref="C73:K73"/>
    <mergeCell ref="B74:B77"/>
    <mergeCell ref="B78:K78"/>
    <mergeCell ref="C79:K79"/>
    <mergeCell ref="B80:B83"/>
    <mergeCell ref="C84:K84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754DE-D83B-4DC4-ADF8-592D51C12054}">
  <dimension ref="B2:AS152"/>
  <sheetViews>
    <sheetView zoomScale="70" zoomScaleNormal="70" workbookViewId="0">
      <selection activeCell="N18" sqref="N18:V18"/>
    </sheetView>
  </sheetViews>
  <sheetFormatPr defaultRowHeight="13.8"/>
  <cols>
    <col min="1" max="1" width="8.88671875" style="1"/>
    <col min="2" max="2" width="27.6640625" style="1" bestFit="1" customWidth="1"/>
    <col min="3" max="3" width="8.77734375" style="1" customWidth="1"/>
    <col min="4" max="4" width="8.88671875" style="1" bestFit="1" customWidth="1"/>
    <col min="5" max="5" width="8.77734375" style="1" bestFit="1" customWidth="1"/>
    <col min="6" max="6" width="6" style="1" customWidth="1"/>
    <col min="7" max="7" width="22.6640625" style="1" bestFit="1" customWidth="1"/>
    <col min="8" max="8" width="14.5546875" style="2" customWidth="1"/>
    <col min="9" max="9" width="8.88671875" style="2"/>
    <col min="10" max="10" width="15.88671875" style="2" bestFit="1" customWidth="1"/>
    <col min="11" max="14" width="8.88671875" style="2"/>
    <col min="15" max="15" width="20.5546875" style="2" bestFit="1" customWidth="1"/>
    <col min="16" max="17" width="8.88671875" style="2"/>
    <col min="18" max="18" width="18.88671875" style="2" bestFit="1" customWidth="1"/>
    <col min="19" max="25" width="8.88671875" style="1"/>
    <col min="26" max="26" width="20.5546875" style="1" bestFit="1" customWidth="1"/>
    <col min="27" max="29" width="8.88671875" style="1"/>
    <col min="30" max="30" width="19.33203125" style="1" bestFit="1" customWidth="1"/>
    <col min="31" max="36" width="8.88671875" style="1"/>
    <col min="37" max="37" width="16.88671875" style="1" customWidth="1"/>
    <col min="38" max="40" width="8.88671875" style="1"/>
    <col min="41" max="41" width="17" style="1" bestFit="1" customWidth="1"/>
    <col min="42" max="16384" width="8.88671875" style="1"/>
  </cols>
  <sheetData>
    <row r="2" spans="2:45" ht="52.8" customHeight="1">
      <c r="C2" s="108" t="s">
        <v>13</v>
      </c>
      <c r="D2" s="108"/>
      <c r="E2" s="108"/>
      <c r="K2" s="111" t="s">
        <v>10</v>
      </c>
      <c r="L2" s="111"/>
      <c r="M2" s="111"/>
      <c r="N2" s="111"/>
      <c r="O2" s="80" t="s">
        <v>9</v>
      </c>
      <c r="P2" s="81"/>
      <c r="Q2" s="82"/>
      <c r="S2" s="2"/>
      <c r="T2" s="2"/>
    </row>
    <row r="3" spans="2:45" ht="16.2">
      <c r="B3" s="8" t="s">
        <v>14</v>
      </c>
      <c r="C3" s="9" t="s">
        <v>20</v>
      </c>
      <c r="D3" s="9" t="s">
        <v>21</v>
      </c>
      <c r="E3" s="10" t="s">
        <v>19</v>
      </c>
      <c r="G3" s="13" t="s">
        <v>23</v>
      </c>
      <c r="H3" s="109" t="s">
        <v>22</v>
      </c>
      <c r="I3" s="109"/>
      <c r="J3" s="8" t="s">
        <v>26</v>
      </c>
      <c r="K3" s="109" t="s">
        <v>3</v>
      </c>
      <c r="L3" s="109"/>
      <c r="M3" s="109" t="s">
        <v>2</v>
      </c>
      <c r="N3" s="109"/>
      <c r="O3" s="9" t="s">
        <v>37</v>
      </c>
      <c r="P3" s="9" t="s">
        <v>38</v>
      </c>
      <c r="Q3" s="9" t="s">
        <v>39</v>
      </c>
      <c r="S3" s="2"/>
      <c r="T3" s="2"/>
    </row>
    <row r="4" spans="2:45" ht="16.2">
      <c r="B4" s="11" t="s">
        <v>15</v>
      </c>
      <c r="C4" s="12">
        <v>1.04</v>
      </c>
      <c r="D4" s="12">
        <v>1.06</v>
      </c>
      <c r="E4" s="12">
        <v>1.1000000000000001</v>
      </c>
      <c r="G4" s="22" t="s">
        <v>1</v>
      </c>
      <c r="H4" s="112" t="s">
        <v>24</v>
      </c>
      <c r="I4" s="112"/>
      <c r="J4" s="16" t="s">
        <v>30</v>
      </c>
      <c r="K4" s="15">
        <v>0.9</v>
      </c>
      <c r="L4" s="56">
        <v>1.1000000000000001</v>
      </c>
      <c r="M4" s="15">
        <v>1</v>
      </c>
      <c r="N4" s="15">
        <v>1.35</v>
      </c>
      <c r="O4" s="15" t="s">
        <v>36</v>
      </c>
      <c r="P4" s="15" t="s">
        <v>36</v>
      </c>
      <c r="Q4" s="15" t="s">
        <v>36</v>
      </c>
      <c r="S4" s="2"/>
      <c r="T4" s="2"/>
    </row>
    <row r="5" spans="2:45" ht="16.2">
      <c r="B5" s="11" t="s">
        <v>16</v>
      </c>
      <c r="C5" s="12">
        <v>1.39</v>
      </c>
      <c r="D5" s="12">
        <v>1.59</v>
      </c>
      <c r="E5" s="12">
        <v>1</v>
      </c>
      <c r="G5" s="23" t="s">
        <v>50</v>
      </c>
      <c r="H5" s="105" t="s">
        <v>25</v>
      </c>
      <c r="I5" s="105"/>
      <c r="J5" s="17" t="s">
        <v>29</v>
      </c>
      <c r="K5" s="15">
        <v>0</v>
      </c>
      <c r="L5" s="15">
        <v>1.35</v>
      </c>
      <c r="M5" s="15">
        <v>0</v>
      </c>
      <c r="N5" s="56">
        <f>1.35*D6*E6</f>
        <v>2.2572000000000001</v>
      </c>
      <c r="O5" s="56">
        <f>0.8*D6*E6</f>
        <v>1.3376000000000003</v>
      </c>
      <c r="P5" s="56">
        <f>+O5</f>
        <v>1.3376000000000003</v>
      </c>
      <c r="Q5" s="56">
        <v>0</v>
      </c>
      <c r="S5" s="2"/>
      <c r="T5" s="2"/>
    </row>
    <row r="6" spans="2:45" ht="16.2">
      <c r="B6" s="11" t="s">
        <v>17</v>
      </c>
      <c r="C6" s="12">
        <v>1.37</v>
      </c>
      <c r="D6" s="12">
        <v>1.52</v>
      </c>
      <c r="E6" s="12">
        <v>1.1000000000000001</v>
      </c>
      <c r="G6" s="24" t="s">
        <v>45</v>
      </c>
      <c r="H6" s="110" t="s">
        <v>31</v>
      </c>
      <c r="I6" s="110"/>
      <c r="J6" s="14" t="s">
        <v>28</v>
      </c>
      <c r="K6" s="15">
        <v>0</v>
      </c>
      <c r="L6" s="56">
        <v>1.5</v>
      </c>
      <c r="M6" s="15">
        <v>0</v>
      </c>
      <c r="N6" s="56">
        <v>1.5</v>
      </c>
      <c r="O6" s="56">
        <v>0.6</v>
      </c>
      <c r="P6" s="56">
        <v>0.6</v>
      </c>
      <c r="Q6" s="56">
        <v>0.5</v>
      </c>
      <c r="S6" s="2"/>
      <c r="T6" s="2"/>
    </row>
    <row r="7" spans="2:45" ht="16.2">
      <c r="B7" s="11" t="s">
        <v>18</v>
      </c>
      <c r="C7" s="12">
        <v>1.66</v>
      </c>
      <c r="D7" s="12">
        <v>2</v>
      </c>
      <c r="E7" s="12">
        <v>1</v>
      </c>
      <c r="G7" s="25" t="s">
        <v>46</v>
      </c>
      <c r="H7" s="104" t="s">
        <v>32</v>
      </c>
      <c r="I7" s="104"/>
      <c r="J7" s="14" t="s">
        <v>28</v>
      </c>
      <c r="K7" s="15">
        <v>0</v>
      </c>
      <c r="L7" s="56">
        <v>1.5</v>
      </c>
      <c r="M7" s="15">
        <v>0</v>
      </c>
      <c r="N7" s="56">
        <v>1.5</v>
      </c>
      <c r="O7" s="56">
        <v>0.6</v>
      </c>
      <c r="P7" s="56">
        <v>0.5</v>
      </c>
      <c r="Q7" s="56">
        <v>0</v>
      </c>
      <c r="S7" s="2"/>
      <c r="T7" s="2"/>
    </row>
    <row r="8" spans="2:45" ht="16.2">
      <c r="B8" s="18"/>
      <c r="C8" s="19"/>
      <c r="D8" s="19"/>
      <c r="E8" s="19"/>
      <c r="G8" s="25" t="s">
        <v>27</v>
      </c>
      <c r="H8" s="104" t="s">
        <v>35</v>
      </c>
      <c r="I8" s="104"/>
      <c r="J8" s="14" t="s">
        <v>28</v>
      </c>
      <c r="K8" s="15">
        <v>0</v>
      </c>
      <c r="L8" s="56">
        <v>1.5</v>
      </c>
      <c r="M8" s="15">
        <v>0</v>
      </c>
      <c r="N8" s="56">
        <v>1.5</v>
      </c>
      <c r="O8" s="15" t="s">
        <v>36</v>
      </c>
      <c r="P8" s="15" t="s">
        <v>36</v>
      </c>
      <c r="Q8" s="15" t="s">
        <v>36</v>
      </c>
      <c r="S8" s="2"/>
      <c r="T8" s="2"/>
    </row>
    <row r="9" spans="2:45" ht="16.2">
      <c r="B9" s="18"/>
      <c r="C9" s="19"/>
      <c r="D9" s="19"/>
      <c r="E9" s="19"/>
      <c r="G9" s="25" t="s">
        <v>27</v>
      </c>
      <c r="H9" s="104" t="s">
        <v>35</v>
      </c>
      <c r="I9" s="104"/>
      <c r="J9" s="14" t="s">
        <v>28</v>
      </c>
      <c r="K9" s="15">
        <v>0</v>
      </c>
      <c r="L9" s="56">
        <v>1.5</v>
      </c>
      <c r="M9" s="15">
        <v>0</v>
      </c>
      <c r="N9" s="56">
        <v>1.5</v>
      </c>
      <c r="O9" s="15" t="s">
        <v>36</v>
      </c>
      <c r="P9" s="15" t="s">
        <v>36</v>
      </c>
      <c r="Q9" s="15" t="s">
        <v>36</v>
      </c>
      <c r="S9" s="2"/>
      <c r="T9" s="2"/>
    </row>
    <row r="10" spans="2:45" ht="16.2">
      <c r="G10" s="23" t="s">
        <v>12</v>
      </c>
      <c r="H10" s="105" t="s">
        <v>8</v>
      </c>
      <c r="I10" s="105"/>
      <c r="J10" s="17" t="s">
        <v>33</v>
      </c>
      <c r="K10" s="15">
        <v>0</v>
      </c>
      <c r="L10" s="56">
        <v>1.2</v>
      </c>
      <c r="M10" s="15">
        <v>0</v>
      </c>
      <c r="N10" s="56">
        <v>1.2</v>
      </c>
      <c r="O10" s="15" t="s">
        <v>36</v>
      </c>
      <c r="P10" s="15" t="s">
        <v>36</v>
      </c>
      <c r="Q10" s="15" t="s">
        <v>36</v>
      </c>
      <c r="S10" s="2"/>
      <c r="T10" s="2"/>
    </row>
    <row r="11" spans="2:45">
      <c r="H11" s="1"/>
      <c r="I11" s="1"/>
      <c r="J11" s="1"/>
      <c r="K11" s="1"/>
      <c r="L11" s="1"/>
      <c r="M11" s="1"/>
      <c r="N11" s="1"/>
      <c r="O11" s="1"/>
      <c r="P11" s="1"/>
      <c r="Q11" s="1"/>
      <c r="S11" s="2"/>
      <c r="T11" s="2"/>
    </row>
    <row r="12" spans="2:45" ht="14.4" thickBot="1">
      <c r="H12" s="1"/>
      <c r="I12" s="1"/>
      <c r="J12" s="1"/>
      <c r="K12" s="1"/>
      <c r="L12" s="1"/>
      <c r="M12" s="1"/>
      <c r="N12" s="1"/>
      <c r="O12" s="1"/>
      <c r="P12" s="1"/>
      <c r="Q12" s="1"/>
      <c r="S12" s="2"/>
      <c r="T12" s="2"/>
    </row>
    <row r="13" spans="2:45" ht="14.4" customHeight="1">
      <c r="B13" s="92" t="e" vm="5">
        <v>#VALUE!</v>
      </c>
      <c r="C13" s="93"/>
      <c r="D13" s="93"/>
      <c r="E13" s="93"/>
      <c r="F13" s="93"/>
      <c r="G13" s="93"/>
      <c r="H13" s="93"/>
      <c r="I13" s="93"/>
      <c r="J13" s="93"/>
      <c r="K13" s="94"/>
      <c r="M13" s="92" t="e" vm="2">
        <v>#VALUE!</v>
      </c>
      <c r="N13" s="93"/>
      <c r="O13" s="93"/>
      <c r="P13" s="93"/>
      <c r="Q13" s="93"/>
      <c r="R13" s="93"/>
      <c r="S13" s="93"/>
      <c r="T13" s="93"/>
      <c r="U13" s="93"/>
      <c r="V13" s="94"/>
      <c r="X13" s="92" t="e" vm="3">
        <v>#VALUE!</v>
      </c>
      <c r="Y13" s="93"/>
      <c r="Z13" s="93"/>
      <c r="AA13" s="93"/>
      <c r="AB13" s="93"/>
      <c r="AC13" s="93"/>
      <c r="AD13" s="93"/>
      <c r="AE13" s="93"/>
      <c r="AF13" s="93"/>
      <c r="AG13" s="94"/>
      <c r="AI13" s="92" t="e" vm="4">
        <v>#VALUE!</v>
      </c>
      <c r="AJ13" s="93"/>
      <c r="AK13" s="93"/>
      <c r="AL13" s="93"/>
      <c r="AM13" s="93"/>
      <c r="AN13" s="93"/>
      <c r="AO13" s="93"/>
      <c r="AP13" s="93"/>
      <c r="AQ13" s="93"/>
      <c r="AR13" s="94"/>
    </row>
    <row r="14" spans="2:45" ht="15" customHeight="1" thickBot="1">
      <c r="B14" s="95"/>
      <c r="C14" s="96"/>
      <c r="D14" s="96"/>
      <c r="E14" s="96"/>
      <c r="F14" s="96"/>
      <c r="G14" s="96"/>
      <c r="H14" s="96"/>
      <c r="I14" s="96"/>
      <c r="J14" s="96"/>
      <c r="K14" s="97"/>
      <c r="M14" s="95"/>
      <c r="N14" s="96"/>
      <c r="O14" s="96"/>
      <c r="P14" s="96"/>
      <c r="Q14" s="96"/>
      <c r="R14" s="96"/>
      <c r="S14" s="96"/>
      <c r="T14" s="96"/>
      <c r="U14" s="96"/>
      <c r="V14" s="97"/>
      <c r="X14" s="95"/>
      <c r="Y14" s="96"/>
      <c r="Z14" s="96"/>
      <c r="AA14" s="96"/>
      <c r="AB14" s="96"/>
      <c r="AC14" s="96"/>
      <c r="AD14" s="96"/>
      <c r="AE14" s="96"/>
      <c r="AF14" s="96"/>
      <c r="AG14" s="97"/>
      <c r="AI14" s="95"/>
      <c r="AJ14" s="96"/>
      <c r="AK14" s="96"/>
      <c r="AL14" s="96"/>
      <c r="AM14" s="96"/>
      <c r="AN14" s="96"/>
      <c r="AO14" s="96"/>
      <c r="AP14" s="96"/>
      <c r="AQ14" s="96"/>
      <c r="AR14" s="97"/>
    </row>
    <row r="15" spans="2:45" ht="15" customHeight="1" thickBot="1">
      <c r="B15" s="77" t="s">
        <v>49</v>
      </c>
      <c r="C15" s="78"/>
      <c r="D15" s="78"/>
      <c r="E15" s="78"/>
      <c r="F15" s="78"/>
      <c r="G15" s="78"/>
      <c r="H15" s="78"/>
      <c r="I15" s="78"/>
      <c r="J15" s="78"/>
      <c r="K15" s="79"/>
      <c r="L15" s="46"/>
      <c r="M15" s="77" t="s">
        <v>4</v>
      </c>
      <c r="N15" s="78"/>
      <c r="O15" s="78"/>
      <c r="P15" s="78"/>
      <c r="Q15" s="78"/>
      <c r="R15" s="78"/>
      <c r="S15" s="78"/>
      <c r="T15" s="78"/>
      <c r="U15" s="78"/>
      <c r="V15" s="79"/>
      <c r="W15" s="48"/>
      <c r="X15" s="77" t="s">
        <v>5</v>
      </c>
      <c r="Y15" s="78"/>
      <c r="Z15" s="78"/>
      <c r="AA15" s="78"/>
      <c r="AB15" s="78"/>
      <c r="AC15" s="78"/>
      <c r="AD15" s="78"/>
      <c r="AE15" s="78"/>
      <c r="AF15" s="78"/>
      <c r="AG15" s="79"/>
      <c r="AH15" s="48"/>
      <c r="AI15" s="77" t="s">
        <v>6</v>
      </c>
      <c r="AJ15" s="78"/>
      <c r="AK15" s="78"/>
      <c r="AL15" s="78"/>
      <c r="AM15" s="78"/>
      <c r="AN15" s="78"/>
      <c r="AO15" s="78"/>
      <c r="AP15" s="78"/>
      <c r="AQ15" s="78"/>
      <c r="AR15" s="79"/>
      <c r="AS15" s="48"/>
    </row>
    <row r="16" spans="2:45" ht="142.19999999999999" customHeight="1" thickBot="1">
      <c r="B16" s="51"/>
      <c r="C16" s="52"/>
      <c r="D16" s="53" t="s">
        <v>11</v>
      </c>
      <c r="E16" s="53" t="str">
        <f>+H4</f>
        <v xml:space="preserve">Permanent </v>
      </c>
      <c r="F16" s="53" t="str">
        <f>+H5</f>
        <v>Variable (Traffic)</v>
      </c>
      <c r="G16" s="53" t="str">
        <f>+H6</f>
        <v xml:space="preserve">Variable Thermal </v>
      </c>
      <c r="H16" s="53" t="str">
        <f>+H7</f>
        <v xml:space="preserve">Variable Wind </v>
      </c>
      <c r="I16" s="53" t="str">
        <f>+H10</f>
        <v xml:space="preserve">Settlements </v>
      </c>
      <c r="J16" s="53"/>
      <c r="K16" s="54"/>
      <c r="M16" s="51"/>
      <c r="N16" s="52"/>
      <c r="O16" s="53" t="str">
        <f t="shared" ref="O16:T16" si="0">+D16</f>
        <v>COMBINATION NAME</v>
      </c>
      <c r="P16" s="53" t="str">
        <f t="shared" si="0"/>
        <v xml:space="preserve">Permanent </v>
      </c>
      <c r="Q16" s="53" t="str">
        <f t="shared" si="0"/>
        <v>Variable (Traffic)</v>
      </c>
      <c r="R16" s="53" t="str">
        <f t="shared" si="0"/>
        <v xml:space="preserve">Variable Thermal </v>
      </c>
      <c r="S16" s="53" t="str">
        <f t="shared" si="0"/>
        <v xml:space="preserve">Variable Wind </v>
      </c>
      <c r="T16" s="53" t="str">
        <f t="shared" si="0"/>
        <v xml:space="preserve">Settlements </v>
      </c>
      <c r="U16" s="53"/>
      <c r="V16" s="54"/>
      <c r="X16" s="51"/>
      <c r="Y16" s="52"/>
      <c r="Z16" s="53" t="str">
        <f t="shared" ref="Z16:AE16" si="1">+O16</f>
        <v>COMBINATION NAME</v>
      </c>
      <c r="AA16" s="53" t="str">
        <f t="shared" si="1"/>
        <v xml:space="preserve">Permanent </v>
      </c>
      <c r="AB16" s="53" t="str">
        <f t="shared" si="1"/>
        <v>Variable (Traffic)</v>
      </c>
      <c r="AC16" s="53" t="str">
        <f t="shared" si="1"/>
        <v xml:space="preserve">Variable Thermal </v>
      </c>
      <c r="AD16" s="53" t="str">
        <f t="shared" si="1"/>
        <v xml:space="preserve">Variable Wind </v>
      </c>
      <c r="AE16" s="53" t="str">
        <f t="shared" si="1"/>
        <v xml:space="preserve">Settlements </v>
      </c>
      <c r="AF16" s="53"/>
      <c r="AG16" s="54"/>
      <c r="AI16" s="51"/>
      <c r="AJ16" s="52"/>
      <c r="AK16" s="53" t="str">
        <f t="shared" ref="AK16:AP16" si="2">+Z16</f>
        <v>COMBINATION NAME</v>
      </c>
      <c r="AL16" s="53" t="str">
        <f t="shared" si="2"/>
        <v xml:space="preserve">Permanent </v>
      </c>
      <c r="AM16" s="53" t="str">
        <f t="shared" si="2"/>
        <v>Variable (Traffic)</v>
      </c>
      <c r="AN16" s="53" t="str">
        <f t="shared" si="2"/>
        <v xml:space="preserve">Variable Thermal </v>
      </c>
      <c r="AO16" s="53" t="str">
        <f t="shared" si="2"/>
        <v xml:space="preserve">Variable Wind </v>
      </c>
      <c r="AP16" s="53" t="str">
        <f t="shared" si="2"/>
        <v xml:space="preserve">Settlements </v>
      </c>
      <c r="AQ16" s="53"/>
      <c r="AR16" s="54"/>
    </row>
    <row r="17" spans="2:44">
      <c r="B17" s="38"/>
      <c r="C17" s="39"/>
      <c r="D17" s="39"/>
      <c r="E17" s="7" t="s">
        <v>0</v>
      </c>
      <c r="F17" s="7" t="str">
        <f>+G5</f>
        <v>Q (G1,G3)</v>
      </c>
      <c r="G17" s="7" t="str">
        <f>+G6</f>
        <v>Tk</v>
      </c>
      <c r="H17" s="7" t="str">
        <f>+G7</f>
        <v>FWk</v>
      </c>
      <c r="I17" s="7" t="str">
        <f>+G10</f>
        <v>ST</v>
      </c>
      <c r="J17" s="7"/>
      <c r="K17" s="40"/>
      <c r="M17" s="49"/>
      <c r="N17" s="1"/>
      <c r="O17" s="1"/>
      <c r="P17" s="2" t="str">
        <f>+E17</f>
        <v>G</v>
      </c>
      <c r="Q17" s="2" t="str">
        <f>+F17</f>
        <v>Q (G1,G3)</v>
      </c>
      <c r="R17" s="2" t="str">
        <f>+G17</f>
        <v>Tk</v>
      </c>
      <c r="S17" s="2" t="str">
        <f>+H17</f>
        <v>FWk</v>
      </c>
      <c r="T17" s="2" t="str">
        <f>+I17</f>
        <v>ST</v>
      </c>
      <c r="V17" s="50"/>
      <c r="X17" s="49"/>
      <c r="AA17" s="2" t="str">
        <f>+P17</f>
        <v>G</v>
      </c>
      <c r="AB17" s="2" t="str">
        <f>+Q17</f>
        <v>Q (G1,G3)</v>
      </c>
      <c r="AC17" s="2" t="str">
        <f>+R17</f>
        <v>Tk</v>
      </c>
      <c r="AD17" s="2" t="str">
        <f>+S17</f>
        <v>FWk</v>
      </c>
      <c r="AE17" s="2" t="str">
        <f>+T17</f>
        <v>ST</v>
      </c>
      <c r="AG17" s="50"/>
      <c r="AI17" s="49"/>
      <c r="AL17" s="2" t="str">
        <f>+AA17</f>
        <v>G</v>
      </c>
      <c r="AM17" s="2" t="str">
        <f>+AB17</f>
        <v>Q (G1,G3)</v>
      </c>
      <c r="AN17" s="2" t="str">
        <f>+AC17</f>
        <v>Tk</v>
      </c>
      <c r="AO17" s="2" t="str">
        <f>+AD17</f>
        <v>FWk</v>
      </c>
      <c r="AP17" s="2" t="str">
        <f>+AE17</f>
        <v>ST</v>
      </c>
      <c r="AR17" s="50"/>
    </row>
    <row r="18" spans="2:44">
      <c r="B18" s="29" t="s">
        <v>34</v>
      </c>
      <c r="C18" s="98" t="s">
        <v>7</v>
      </c>
      <c r="D18" s="99"/>
      <c r="E18" s="99"/>
      <c r="F18" s="99"/>
      <c r="G18" s="99"/>
      <c r="H18" s="99"/>
      <c r="I18" s="99"/>
      <c r="J18" s="99"/>
      <c r="K18" s="100"/>
      <c r="L18" s="18"/>
      <c r="M18" s="29" t="s">
        <v>34</v>
      </c>
      <c r="N18" s="98" t="s">
        <v>7</v>
      </c>
      <c r="O18" s="99"/>
      <c r="P18" s="99"/>
      <c r="Q18" s="99"/>
      <c r="R18" s="99"/>
      <c r="S18" s="99"/>
      <c r="T18" s="99"/>
      <c r="U18" s="99"/>
      <c r="V18" s="100"/>
      <c r="X18" s="29" t="s">
        <v>34</v>
      </c>
      <c r="Y18" s="98" t="s">
        <v>7</v>
      </c>
      <c r="Z18" s="99"/>
      <c r="AA18" s="99"/>
      <c r="AB18" s="99"/>
      <c r="AC18" s="99"/>
      <c r="AD18" s="99"/>
      <c r="AE18" s="99"/>
      <c r="AF18" s="99"/>
      <c r="AG18" s="100"/>
      <c r="AH18" s="4"/>
      <c r="AI18" s="29" t="s">
        <v>34</v>
      </c>
      <c r="AJ18" s="98" t="s">
        <v>7</v>
      </c>
      <c r="AK18" s="99"/>
      <c r="AL18" s="99"/>
      <c r="AM18" s="99"/>
      <c r="AN18" s="99"/>
      <c r="AO18" s="99"/>
      <c r="AP18" s="99"/>
      <c r="AQ18" s="99"/>
      <c r="AR18" s="100"/>
    </row>
    <row r="19" spans="2:44" ht="14.4" customHeight="1">
      <c r="B19" s="103">
        <v>1</v>
      </c>
      <c r="C19" s="26">
        <v>1</v>
      </c>
      <c r="D19" s="5" t="str">
        <f>CONCATENATE("SLU0",B$19,"-",C19)</f>
        <v>SLU01-1</v>
      </c>
      <c r="E19" s="6">
        <f>+$N$4</f>
        <v>1.35</v>
      </c>
      <c r="F19" s="6">
        <v>0</v>
      </c>
      <c r="G19" s="6">
        <v>0</v>
      </c>
      <c r="H19" s="6">
        <v>0</v>
      </c>
      <c r="I19" s="6">
        <v>0</v>
      </c>
      <c r="J19" s="6"/>
      <c r="K19" s="28"/>
      <c r="M19" s="103">
        <v>1</v>
      </c>
      <c r="N19" s="26">
        <v>1</v>
      </c>
      <c r="O19" s="5" t="str">
        <f>CONCATENATE("SLE-CHR",M$19,"-",N19)</f>
        <v>SLE-CHR1-1</v>
      </c>
      <c r="P19" s="6">
        <v>1</v>
      </c>
      <c r="Q19" s="6">
        <v>0</v>
      </c>
      <c r="R19" s="6">
        <v>0</v>
      </c>
      <c r="S19" s="6">
        <v>0</v>
      </c>
      <c r="T19" s="6">
        <v>0</v>
      </c>
      <c r="U19" s="6"/>
      <c r="V19" s="28"/>
      <c r="X19" s="103">
        <v>1</v>
      </c>
      <c r="Y19" s="26">
        <v>1</v>
      </c>
      <c r="Z19" s="5" t="str">
        <f>CONCATENATE("SLE-FRQ",X$19,"-",Y19)</f>
        <v>SLE-FRQ1-1</v>
      </c>
      <c r="AA19" s="6">
        <v>1</v>
      </c>
      <c r="AB19" s="6">
        <v>0</v>
      </c>
      <c r="AC19" s="6">
        <v>0</v>
      </c>
      <c r="AD19" s="6">
        <v>0</v>
      </c>
      <c r="AE19" s="6">
        <v>0</v>
      </c>
      <c r="AF19" s="6"/>
      <c r="AG19" s="28"/>
      <c r="AI19" s="101">
        <v>1</v>
      </c>
      <c r="AJ19" s="26">
        <v>1</v>
      </c>
      <c r="AK19" s="5" t="str">
        <f t="shared" ref="AK19:AK20" si="3">CONCATENATE("SLE-QP",AI$23,"-",AJ19)</f>
        <v>SLE-QP2-1</v>
      </c>
      <c r="AL19" s="6">
        <v>1</v>
      </c>
      <c r="AM19" s="6">
        <v>0</v>
      </c>
      <c r="AN19" s="6">
        <v>0</v>
      </c>
      <c r="AO19" s="6">
        <v>0</v>
      </c>
      <c r="AP19" s="6">
        <v>0</v>
      </c>
      <c r="AQ19" s="6"/>
      <c r="AR19" s="6"/>
    </row>
    <row r="20" spans="2:44" ht="14.4" thickBot="1">
      <c r="B20" s="72"/>
      <c r="C20" s="42">
        <v>2</v>
      </c>
      <c r="D20" s="43" t="str">
        <f>CONCATENATE("SLU0",B$19,"-",C20)</f>
        <v>SLU01-2</v>
      </c>
      <c r="E20" s="44">
        <f>+$N$4</f>
        <v>1.35</v>
      </c>
      <c r="F20" s="44">
        <f t="shared" ref="F20:H20" si="4">F19</f>
        <v>0</v>
      </c>
      <c r="G20" s="44">
        <f t="shared" si="4"/>
        <v>0</v>
      </c>
      <c r="H20" s="44">
        <f t="shared" si="4"/>
        <v>0</v>
      </c>
      <c r="I20" s="44">
        <f>$N$10</f>
        <v>1.2</v>
      </c>
      <c r="J20" s="44"/>
      <c r="K20" s="45"/>
      <c r="M20" s="72"/>
      <c r="N20" s="42">
        <v>2</v>
      </c>
      <c r="O20" s="43" t="str">
        <f>CONCATENATE("SLE-CHR",M$19,"-",N20)</f>
        <v>SLE-CHR1-2</v>
      </c>
      <c r="P20" s="44">
        <f>P19</f>
        <v>1</v>
      </c>
      <c r="Q20" s="44">
        <f t="shared" ref="Q20:R20" si="5">Q19</f>
        <v>0</v>
      </c>
      <c r="R20" s="44">
        <f t="shared" si="5"/>
        <v>0</v>
      </c>
      <c r="S20" s="44">
        <f>S19</f>
        <v>0</v>
      </c>
      <c r="T20" s="44">
        <v>1</v>
      </c>
      <c r="U20" s="44"/>
      <c r="V20" s="45"/>
      <c r="X20" s="72"/>
      <c r="Y20" s="42">
        <v>2</v>
      </c>
      <c r="Z20" s="43" t="str">
        <f>CONCATENATE("SLE-FRQ",X$19,"-",Y20)</f>
        <v>SLE-FRQ1-2</v>
      </c>
      <c r="AA20" s="44">
        <f>AA19</f>
        <v>1</v>
      </c>
      <c r="AB20" s="44">
        <f>AB19</f>
        <v>0</v>
      </c>
      <c r="AC20" s="44">
        <f>AC19</f>
        <v>0</v>
      </c>
      <c r="AD20" s="44">
        <f>AD19</f>
        <v>0</v>
      </c>
      <c r="AE20" s="44">
        <v>1</v>
      </c>
      <c r="AF20" s="44"/>
      <c r="AG20" s="45"/>
      <c r="AI20" s="101"/>
      <c r="AJ20" s="26">
        <v>2</v>
      </c>
      <c r="AK20" s="5" t="str">
        <f t="shared" si="3"/>
        <v>SLE-QP2-2</v>
      </c>
      <c r="AL20" s="6">
        <f>AL19</f>
        <v>1</v>
      </c>
      <c r="AM20" s="6">
        <f>AM19</f>
        <v>0</v>
      </c>
      <c r="AN20" s="6">
        <f>AN19</f>
        <v>0</v>
      </c>
      <c r="AO20" s="6">
        <f>AO19</f>
        <v>0</v>
      </c>
      <c r="AP20" s="6">
        <v>1</v>
      </c>
      <c r="AQ20" s="6"/>
      <c r="AR20" s="6"/>
    </row>
    <row r="21" spans="2:44" ht="14.4" customHeight="1" thickBot="1">
      <c r="B21" s="83" t="s">
        <v>47</v>
      </c>
      <c r="C21" s="84"/>
      <c r="D21" s="84"/>
      <c r="E21" s="84"/>
      <c r="F21" s="84"/>
      <c r="G21" s="84"/>
      <c r="H21" s="84"/>
      <c r="I21" s="84"/>
      <c r="J21" s="84"/>
      <c r="K21" s="85"/>
      <c r="L21" s="46"/>
      <c r="M21" s="83" t="s">
        <v>47</v>
      </c>
      <c r="N21" s="84"/>
      <c r="O21" s="84"/>
      <c r="P21" s="84"/>
      <c r="Q21" s="84"/>
      <c r="R21" s="84"/>
      <c r="S21" s="84"/>
      <c r="T21" s="84"/>
      <c r="U21" s="84"/>
      <c r="V21" s="85"/>
      <c r="W21" s="20"/>
      <c r="X21" s="83" t="s">
        <v>47</v>
      </c>
      <c r="Y21" s="84"/>
      <c r="Z21" s="84"/>
      <c r="AA21" s="84"/>
      <c r="AB21" s="84"/>
      <c r="AC21" s="84"/>
      <c r="AD21" s="84"/>
      <c r="AE21" s="84"/>
      <c r="AF21" s="84"/>
      <c r="AG21" s="85"/>
      <c r="AH21" s="20"/>
      <c r="AI21" s="89" t="s">
        <v>47</v>
      </c>
      <c r="AJ21" s="90"/>
      <c r="AK21" s="90"/>
      <c r="AL21" s="90"/>
      <c r="AM21" s="90"/>
      <c r="AN21" s="90"/>
      <c r="AO21" s="90"/>
      <c r="AP21" s="90"/>
      <c r="AQ21" s="90"/>
      <c r="AR21" s="91"/>
    </row>
    <row r="22" spans="2:44">
      <c r="B22" s="86" t="s">
        <v>40</v>
      </c>
      <c r="C22" s="87"/>
      <c r="D22" s="87"/>
      <c r="E22" s="87"/>
      <c r="F22" s="87"/>
      <c r="G22" s="87"/>
      <c r="H22" s="87"/>
      <c r="I22" s="87"/>
      <c r="J22" s="87"/>
      <c r="K22" s="88"/>
      <c r="L22" s="47"/>
      <c r="M22" s="86" t="s">
        <v>40</v>
      </c>
      <c r="N22" s="87"/>
      <c r="O22" s="87"/>
      <c r="P22" s="87"/>
      <c r="Q22" s="87"/>
      <c r="R22" s="87"/>
      <c r="S22" s="87"/>
      <c r="T22" s="87"/>
      <c r="U22" s="87"/>
      <c r="V22" s="88"/>
      <c r="W22" s="4"/>
      <c r="X22" s="86" t="s">
        <v>40</v>
      </c>
      <c r="Y22" s="87"/>
      <c r="Z22" s="87"/>
      <c r="AA22" s="87"/>
      <c r="AB22" s="87"/>
      <c r="AC22" s="87"/>
      <c r="AD22" s="87"/>
      <c r="AE22" s="87"/>
      <c r="AF22" s="87"/>
      <c r="AG22" s="88"/>
      <c r="AH22" s="4"/>
      <c r="AI22" s="69" t="s">
        <v>43</v>
      </c>
      <c r="AJ22" s="70"/>
      <c r="AK22" s="70"/>
      <c r="AL22" s="70"/>
      <c r="AM22" s="70"/>
      <c r="AN22" s="70"/>
      <c r="AO22" s="70"/>
      <c r="AP22" s="70"/>
      <c r="AQ22" s="70"/>
      <c r="AR22" s="71"/>
    </row>
    <row r="23" spans="2:44" ht="14.4" customHeight="1" thickBot="1">
      <c r="B23" s="30"/>
      <c r="C23" s="98" t="s">
        <v>41</v>
      </c>
      <c r="D23" s="99"/>
      <c r="E23" s="99"/>
      <c r="F23" s="99"/>
      <c r="G23" s="99"/>
      <c r="H23" s="99"/>
      <c r="I23" s="99"/>
      <c r="J23" s="99"/>
      <c r="K23" s="100"/>
      <c r="L23" s="18"/>
      <c r="M23" s="103">
        <f>M19+1</f>
        <v>2</v>
      </c>
      <c r="N23" s="26">
        <v>1</v>
      </c>
      <c r="O23" s="5" t="str">
        <f>CONCATENATE("SLE-CHR",M$23,"-",N23)</f>
        <v>SLE-CHR2-1</v>
      </c>
      <c r="P23" s="6">
        <v>1</v>
      </c>
      <c r="Q23" s="27">
        <f>+$D$6*$E$6</f>
        <v>1.6720000000000002</v>
      </c>
      <c r="R23" s="6">
        <v>0</v>
      </c>
      <c r="S23" s="6">
        <v>0</v>
      </c>
      <c r="T23" s="6">
        <v>0</v>
      </c>
      <c r="U23" s="6"/>
      <c r="V23" s="31"/>
      <c r="X23" s="72">
        <f>X19+1</f>
        <v>2</v>
      </c>
      <c r="Y23" s="26">
        <v>1</v>
      </c>
      <c r="Z23" s="5" t="str">
        <f>CONCATENATE("SLE-FRQ",X$23,"-",Y23)</f>
        <v>SLE-FRQ2-1</v>
      </c>
      <c r="AA23" s="6">
        <v>1</v>
      </c>
      <c r="AB23" s="27">
        <f>+$P$5</f>
        <v>1.3376000000000003</v>
      </c>
      <c r="AC23" s="6">
        <v>0</v>
      </c>
      <c r="AD23" s="6">
        <v>0</v>
      </c>
      <c r="AE23" s="6">
        <v>0</v>
      </c>
      <c r="AF23" s="6"/>
      <c r="AG23" s="31"/>
      <c r="AI23" s="32">
        <f>+AI19+1</f>
        <v>2</v>
      </c>
      <c r="AJ23" s="33">
        <v>1</v>
      </c>
      <c r="AK23" s="55" t="str">
        <f>CONCATENATE("SLE-QP",AI$23,"-",AJ23)</f>
        <v>SLE-QP2-1</v>
      </c>
      <c r="AL23" s="35">
        <v>1</v>
      </c>
      <c r="AM23" s="35">
        <v>0</v>
      </c>
      <c r="AN23" s="36">
        <f>+$P$6</f>
        <v>0.6</v>
      </c>
      <c r="AO23" s="35">
        <v>0</v>
      </c>
      <c r="AP23" s="35">
        <v>0</v>
      </c>
      <c r="AQ23" s="35"/>
      <c r="AR23" s="37"/>
    </row>
    <row r="24" spans="2:44">
      <c r="B24" s="103">
        <f>B19+1</f>
        <v>2</v>
      </c>
      <c r="C24" s="26">
        <v>1</v>
      </c>
      <c r="D24" s="5" t="str">
        <f>CONCATENATE("SLU0",B$24,"-",C24)</f>
        <v>SLU02-1</v>
      </c>
      <c r="E24" s="6">
        <f>+$M$4</f>
        <v>1</v>
      </c>
      <c r="F24" s="27">
        <f>+$N$5</f>
        <v>2.2572000000000001</v>
      </c>
      <c r="G24" s="6">
        <v>0</v>
      </c>
      <c r="H24" s="6">
        <v>0</v>
      </c>
      <c r="I24" s="6">
        <v>0</v>
      </c>
      <c r="J24" s="6"/>
      <c r="K24" s="31"/>
      <c r="L24" s="1"/>
      <c r="M24" s="103"/>
      <c r="N24" s="26">
        <f>N23+1</f>
        <v>2</v>
      </c>
      <c r="O24" s="5" t="str">
        <f>CONCATENATE("SLE-CHR",M$23,"-",N24)</f>
        <v>SLE-CHR2-2</v>
      </c>
      <c r="P24" s="6">
        <v>1</v>
      </c>
      <c r="Q24" s="27">
        <f>+$D$6*$E$6</f>
        <v>1.6720000000000002</v>
      </c>
      <c r="R24" s="6">
        <f>$O$6</f>
        <v>0.6</v>
      </c>
      <c r="S24" s="6">
        <v>0</v>
      </c>
      <c r="T24" s="6">
        <v>0</v>
      </c>
      <c r="U24" s="6"/>
      <c r="V24" s="31"/>
      <c r="X24" s="73"/>
      <c r="Y24" s="26">
        <f>Y23+1</f>
        <v>2</v>
      </c>
      <c r="Z24" s="5" t="str">
        <f>CONCATENATE("SLE-FRQ",X$23,"-",Y24)</f>
        <v>SLE-FRQ2-2</v>
      </c>
      <c r="AA24" s="6">
        <v>1</v>
      </c>
      <c r="AB24" s="27">
        <f>+$P$5</f>
        <v>1.3376000000000003</v>
      </c>
      <c r="AC24" s="6">
        <f>+$Q$6</f>
        <v>0.5</v>
      </c>
      <c r="AD24" s="6">
        <v>0</v>
      </c>
      <c r="AE24" s="6">
        <v>0</v>
      </c>
      <c r="AF24" s="6"/>
      <c r="AG24" s="31"/>
      <c r="AI24" s="21"/>
      <c r="AJ24" s="3"/>
      <c r="AL24" s="2"/>
      <c r="AM24" s="2"/>
      <c r="AN24" s="2"/>
      <c r="AO24" s="2"/>
      <c r="AP24" s="2"/>
    </row>
    <row r="25" spans="2:44">
      <c r="B25" s="103"/>
      <c r="C25" s="26">
        <f>C24+1</f>
        <v>2</v>
      </c>
      <c r="D25" s="5" t="str">
        <f t="shared" ref="D25:D27" si="6">CONCATENATE("SLU0",B$24,"-",C25)</f>
        <v>SLU02-2</v>
      </c>
      <c r="E25" s="6">
        <f t="shared" ref="E25:E27" si="7">+$M$4</f>
        <v>1</v>
      </c>
      <c r="F25" s="27">
        <f t="shared" ref="F25:F27" si="8">+$N$5</f>
        <v>2.2572000000000001</v>
      </c>
      <c r="G25" s="6">
        <f>$N$6*$O$6</f>
        <v>0.89999999999999991</v>
      </c>
      <c r="H25" s="6">
        <v>0</v>
      </c>
      <c r="I25" s="6">
        <v>0</v>
      </c>
      <c r="J25" s="6"/>
      <c r="K25" s="31"/>
      <c r="L25" s="1"/>
      <c r="M25" s="103"/>
      <c r="N25" s="26">
        <f t="shared" ref="N25:N26" si="9">N24+1</f>
        <v>3</v>
      </c>
      <c r="O25" s="5" t="str">
        <f>CONCATENATE("SLE-CHR",M$23,"-",N25)</f>
        <v>SLE-CHR2-3</v>
      </c>
      <c r="P25" s="6">
        <v>1</v>
      </c>
      <c r="Q25" s="27">
        <f>+$D$6*$E$6</f>
        <v>1.6720000000000002</v>
      </c>
      <c r="R25" s="6">
        <v>0</v>
      </c>
      <c r="S25" s="6">
        <f>$O$7</f>
        <v>0.6</v>
      </c>
      <c r="T25" s="6">
        <v>0</v>
      </c>
      <c r="U25" s="6"/>
      <c r="V25" s="31"/>
      <c r="X25" s="69" t="s">
        <v>43</v>
      </c>
      <c r="Y25" s="70"/>
      <c r="Z25" s="70"/>
      <c r="AA25" s="70"/>
      <c r="AB25" s="70"/>
      <c r="AC25" s="70"/>
      <c r="AD25" s="70"/>
      <c r="AE25" s="70"/>
      <c r="AF25" s="70"/>
      <c r="AG25" s="71"/>
      <c r="AI25" s="21"/>
      <c r="AJ25" s="3"/>
      <c r="AL25" s="2"/>
      <c r="AM25" s="2"/>
      <c r="AN25" s="2"/>
      <c r="AO25" s="2"/>
      <c r="AP25" s="2"/>
    </row>
    <row r="26" spans="2:44">
      <c r="B26" s="103"/>
      <c r="C26" s="26">
        <f t="shared" ref="C26:C27" si="10">C25+1</f>
        <v>3</v>
      </c>
      <c r="D26" s="5" t="str">
        <f t="shared" si="6"/>
        <v>SLU02-3</v>
      </c>
      <c r="E26" s="6">
        <f t="shared" si="7"/>
        <v>1</v>
      </c>
      <c r="F26" s="27">
        <f t="shared" si="8"/>
        <v>2.2572000000000001</v>
      </c>
      <c r="G26" s="6">
        <v>0</v>
      </c>
      <c r="H26" s="6">
        <f>$N$7*$O$7</f>
        <v>0.89999999999999991</v>
      </c>
      <c r="I26" s="6">
        <v>0</v>
      </c>
      <c r="J26" s="6"/>
      <c r="K26" s="31"/>
      <c r="L26" s="1"/>
      <c r="M26" s="103"/>
      <c r="N26" s="26">
        <f t="shared" si="9"/>
        <v>4</v>
      </c>
      <c r="O26" s="5" t="str">
        <f>CONCATENATE("SLE-CHR",M$23,"-",N26)</f>
        <v>SLE-CHR2-4</v>
      </c>
      <c r="P26" s="6">
        <v>1</v>
      </c>
      <c r="Q26" s="27">
        <f>+$D$6*$E$6</f>
        <v>1.6720000000000002</v>
      </c>
      <c r="R26" s="6">
        <f>$O$6</f>
        <v>0.6</v>
      </c>
      <c r="S26" s="6">
        <f>$O$7</f>
        <v>0.6</v>
      </c>
      <c r="T26" s="6">
        <v>0</v>
      </c>
      <c r="U26" s="6"/>
      <c r="V26" s="31"/>
      <c r="X26" s="41">
        <f>+X23+1</f>
        <v>3</v>
      </c>
      <c r="Y26" s="26">
        <v>1</v>
      </c>
      <c r="Z26" s="5" t="str">
        <f>CONCATENATE("SLE-FRQ",X$26,"-",Y26)</f>
        <v>SLE-FRQ3-1</v>
      </c>
      <c r="AA26" s="6">
        <v>1</v>
      </c>
      <c r="AB26" s="6">
        <v>0</v>
      </c>
      <c r="AC26" s="27">
        <f>+$P$6</f>
        <v>0.6</v>
      </c>
      <c r="AD26" s="6">
        <v>0</v>
      </c>
      <c r="AE26" s="6">
        <v>0</v>
      </c>
      <c r="AF26" s="6"/>
      <c r="AG26" s="31"/>
      <c r="AI26" s="21"/>
      <c r="AJ26" s="3"/>
      <c r="AL26" s="2"/>
      <c r="AM26" s="2"/>
      <c r="AN26" s="2"/>
      <c r="AO26" s="2"/>
      <c r="AP26" s="2"/>
    </row>
    <row r="27" spans="2:44">
      <c r="B27" s="103"/>
      <c r="C27" s="26">
        <f t="shared" si="10"/>
        <v>4</v>
      </c>
      <c r="D27" s="5" t="str">
        <f t="shared" si="6"/>
        <v>SLU02-4</v>
      </c>
      <c r="E27" s="6">
        <f t="shared" si="7"/>
        <v>1</v>
      </c>
      <c r="F27" s="27">
        <f t="shared" si="8"/>
        <v>2.2572000000000001</v>
      </c>
      <c r="G27" s="6">
        <f>+$N$6*$O$6</f>
        <v>0.89999999999999991</v>
      </c>
      <c r="H27" s="6">
        <f>$N$7*$O$7</f>
        <v>0.89999999999999991</v>
      </c>
      <c r="I27" s="6">
        <v>0</v>
      </c>
      <c r="J27" s="6"/>
      <c r="K27" s="31"/>
      <c r="L27" s="1"/>
      <c r="M27" s="69" t="s">
        <v>43</v>
      </c>
      <c r="N27" s="70"/>
      <c r="O27" s="70"/>
      <c r="P27" s="70"/>
      <c r="Q27" s="70"/>
      <c r="R27" s="70"/>
      <c r="S27" s="70"/>
      <c r="T27" s="70"/>
      <c r="U27" s="70"/>
      <c r="V27" s="71"/>
      <c r="X27" s="69" t="s">
        <v>44</v>
      </c>
      <c r="Y27" s="70"/>
      <c r="Z27" s="70"/>
      <c r="AA27" s="70"/>
      <c r="AB27" s="70"/>
      <c r="AC27" s="70"/>
      <c r="AD27" s="70"/>
      <c r="AE27" s="70"/>
      <c r="AF27" s="70"/>
      <c r="AG27" s="71"/>
      <c r="AI27" s="21"/>
      <c r="AJ27" s="3"/>
      <c r="AL27" s="2"/>
      <c r="AM27" s="2"/>
      <c r="AN27" s="2"/>
      <c r="AO27" s="2"/>
      <c r="AP27" s="2"/>
    </row>
    <row r="28" spans="2:44" ht="14.4" customHeight="1">
      <c r="B28" s="30"/>
      <c r="C28" s="98" t="s">
        <v>42</v>
      </c>
      <c r="D28" s="99"/>
      <c r="E28" s="99"/>
      <c r="F28" s="99"/>
      <c r="G28" s="99"/>
      <c r="H28" s="99"/>
      <c r="I28" s="99"/>
      <c r="J28" s="99"/>
      <c r="K28" s="100"/>
      <c r="L28" s="18"/>
      <c r="M28" s="103">
        <f>M23+1</f>
        <v>3</v>
      </c>
      <c r="N28" s="26">
        <v>1</v>
      </c>
      <c r="O28" s="5" t="str">
        <f>CONCATENATE("SLE-CHR",M$28,"-",N28)</f>
        <v>SLE-CHR3-1</v>
      </c>
      <c r="P28" s="6">
        <v>1</v>
      </c>
      <c r="Q28" s="6">
        <v>0</v>
      </c>
      <c r="R28" s="27">
        <v>1</v>
      </c>
      <c r="S28" s="6">
        <v>0</v>
      </c>
      <c r="T28" s="6">
        <f>T23</f>
        <v>0</v>
      </c>
      <c r="U28" s="6"/>
      <c r="V28" s="31"/>
      <c r="X28" s="72">
        <f>X26+1</f>
        <v>4</v>
      </c>
      <c r="Y28" s="26">
        <v>1</v>
      </c>
      <c r="Z28" s="5" t="str">
        <f>CONCATENATE("SLE-FRQ",X$28,"-",Y28)</f>
        <v>SLE-FRQ4-1</v>
      </c>
      <c r="AA28" s="6">
        <v>1</v>
      </c>
      <c r="AB28" s="6">
        <v>0</v>
      </c>
      <c r="AC28" s="6">
        <v>0</v>
      </c>
      <c r="AD28" s="27">
        <f>+$P$7</f>
        <v>0.5</v>
      </c>
      <c r="AE28" s="6">
        <v>0</v>
      </c>
      <c r="AF28" s="6"/>
      <c r="AG28" s="31"/>
      <c r="AI28" s="21"/>
      <c r="AJ28" s="3"/>
      <c r="AL28" s="2"/>
      <c r="AM28" s="2"/>
      <c r="AN28" s="2"/>
      <c r="AO28" s="2"/>
      <c r="AP28" s="2"/>
    </row>
    <row r="29" spans="2:44" ht="14.4" thickBot="1">
      <c r="B29" s="103">
        <f>B24+1</f>
        <v>3</v>
      </c>
      <c r="C29" s="26">
        <v>1</v>
      </c>
      <c r="D29" s="5" t="str">
        <f>CONCATENATE("SLU0",B$29,"-",C29)</f>
        <v>SLU03-1</v>
      </c>
      <c r="E29" s="6">
        <f>+$N$4</f>
        <v>1.35</v>
      </c>
      <c r="F29" s="27">
        <f t="shared" ref="F29:F32" si="11">+$N$5</f>
        <v>2.2572000000000001</v>
      </c>
      <c r="G29" s="6">
        <v>0</v>
      </c>
      <c r="H29" s="6">
        <v>0</v>
      </c>
      <c r="I29" s="6">
        <v>0</v>
      </c>
      <c r="J29" s="6"/>
      <c r="K29" s="31"/>
      <c r="L29" s="1"/>
      <c r="M29" s="103"/>
      <c r="N29" s="26">
        <f>N28+1</f>
        <v>2</v>
      </c>
      <c r="O29" s="5" t="str">
        <f>CONCATENATE("SLE-CHR",M$28,"-",N29)</f>
        <v>SLE-CHR3-2</v>
      </c>
      <c r="P29" s="6">
        <f>P28</f>
        <v>1</v>
      </c>
      <c r="Q29" s="6">
        <f>$O$5</f>
        <v>1.3376000000000003</v>
      </c>
      <c r="R29" s="27">
        <v>1</v>
      </c>
      <c r="S29" s="6">
        <v>0</v>
      </c>
      <c r="T29" s="6">
        <f>T24</f>
        <v>0</v>
      </c>
      <c r="U29" s="6"/>
      <c r="V29" s="31"/>
      <c r="X29" s="73"/>
      <c r="Y29" s="26">
        <f>Y28+1</f>
        <v>2</v>
      </c>
      <c r="Z29" s="5" t="str">
        <f>CONCATENATE("SLE-FRQ",X$28,"-",Y29)</f>
        <v>SLE-FRQ4-2</v>
      </c>
      <c r="AA29" s="6">
        <v>1</v>
      </c>
      <c r="AB29" s="6">
        <v>0</v>
      </c>
      <c r="AC29" s="6">
        <f>+$Q$6</f>
        <v>0.5</v>
      </c>
      <c r="AD29" s="27">
        <f>+$P$7</f>
        <v>0.5</v>
      </c>
      <c r="AE29" s="6">
        <v>0</v>
      </c>
      <c r="AF29" s="6"/>
      <c r="AG29" s="31"/>
      <c r="AI29" s="21"/>
      <c r="AJ29" s="3"/>
      <c r="AL29" s="2"/>
      <c r="AM29" s="2"/>
      <c r="AN29" s="2"/>
      <c r="AO29" s="2"/>
      <c r="AP29" s="2"/>
    </row>
    <row r="30" spans="2:44" ht="14.4" thickBot="1">
      <c r="B30" s="103"/>
      <c r="C30" s="26">
        <f>C29+1</f>
        <v>2</v>
      </c>
      <c r="D30" s="5" t="str">
        <f>CONCATENATE("SLU0",B$29,"-",C30)</f>
        <v>SLU03-2</v>
      </c>
      <c r="E30" s="6">
        <f t="shared" ref="E30:E32" si="12">+$N$4</f>
        <v>1.35</v>
      </c>
      <c r="F30" s="27">
        <f t="shared" si="11"/>
        <v>2.2572000000000001</v>
      </c>
      <c r="G30" s="6">
        <f>$N$6*$O$6</f>
        <v>0.89999999999999991</v>
      </c>
      <c r="H30" s="6">
        <v>0</v>
      </c>
      <c r="I30" s="6">
        <v>0</v>
      </c>
      <c r="J30" s="6"/>
      <c r="K30" s="31"/>
      <c r="L30" s="1"/>
      <c r="M30" s="103"/>
      <c r="N30" s="26">
        <f t="shared" ref="N30:N31" si="13">N29+1</f>
        <v>3</v>
      </c>
      <c r="O30" s="5" t="str">
        <f>CONCATENATE("SLE-CHR",M$28,"-",N30)</f>
        <v>SLE-CHR3-3</v>
      </c>
      <c r="P30" s="6">
        <f t="shared" ref="P30:P31" si="14">P29</f>
        <v>1</v>
      </c>
      <c r="Q30" s="6">
        <v>0</v>
      </c>
      <c r="R30" s="27">
        <v>1</v>
      </c>
      <c r="S30" s="6">
        <f>$O$7</f>
        <v>0.6</v>
      </c>
      <c r="T30" s="6">
        <v>0</v>
      </c>
      <c r="U30" s="6"/>
      <c r="V30" s="31"/>
      <c r="X30" s="74" t="s">
        <v>48</v>
      </c>
      <c r="Y30" s="75"/>
      <c r="Z30" s="75"/>
      <c r="AA30" s="75"/>
      <c r="AB30" s="75"/>
      <c r="AC30" s="75"/>
      <c r="AD30" s="75"/>
      <c r="AE30" s="75"/>
      <c r="AF30" s="75"/>
      <c r="AG30" s="76"/>
      <c r="AI30" s="21"/>
      <c r="AJ30" s="3"/>
      <c r="AL30" s="2"/>
      <c r="AM30" s="2"/>
      <c r="AN30" s="2"/>
      <c r="AO30" s="2"/>
      <c r="AP30" s="2"/>
    </row>
    <row r="31" spans="2:44">
      <c r="B31" s="103"/>
      <c r="C31" s="26">
        <f t="shared" ref="C31:C32" si="15">C30+1</f>
        <v>3</v>
      </c>
      <c r="D31" s="5" t="str">
        <f>CONCATENATE("SLU0",B$29,"-",C31)</f>
        <v>SLU03-3</v>
      </c>
      <c r="E31" s="6">
        <f t="shared" si="12"/>
        <v>1.35</v>
      </c>
      <c r="F31" s="27">
        <f t="shared" si="11"/>
        <v>2.2572000000000001</v>
      </c>
      <c r="G31" s="6">
        <v>0</v>
      </c>
      <c r="H31" s="6">
        <f>$N$7*$O$7</f>
        <v>0.89999999999999991</v>
      </c>
      <c r="I31" s="6">
        <v>0</v>
      </c>
      <c r="J31" s="6"/>
      <c r="K31" s="31"/>
      <c r="L31" s="1"/>
      <c r="M31" s="103"/>
      <c r="N31" s="26">
        <f t="shared" si="13"/>
        <v>4</v>
      </c>
      <c r="O31" s="5" t="str">
        <f>CONCATENATE("SLE-CHR",M$28,"-",N31)</f>
        <v>SLE-CHR3-4</v>
      </c>
      <c r="P31" s="6">
        <f t="shared" si="14"/>
        <v>1</v>
      </c>
      <c r="Q31" s="6">
        <f>$O$5</f>
        <v>1.3376000000000003</v>
      </c>
      <c r="R31" s="27">
        <v>1</v>
      </c>
      <c r="S31" s="6">
        <f>$O$7</f>
        <v>0.6</v>
      </c>
      <c r="T31" s="6">
        <f>T25</f>
        <v>0</v>
      </c>
      <c r="U31" s="6"/>
      <c r="V31" s="31"/>
      <c r="X31" s="86" t="s">
        <v>40</v>
      </c>
      <c r="Y31" s="87"/>
      <c r="Z31" s="87"/>
      <c r="AA31" s="87"/>
      <c r="AB31" s="87"/>
      <c r="AC31" s="87"/>
      <c r="AD31" s="87"/>
      <c r="AE31" s="87"/>
      <c r="AF31" s="87"/>
      <c r="AG31" s="88"/>
      <c r="AK31" s="20"/>
      <c r="AL31" s="20"/>
      <c r="AM31" s="20"/>
      <c r="AN31" s="20"/>
      <c r="AO31" s="20"/>
      <c r="AP31" s="20"/>
    </row>
    <row r="32" spans="2:44">
      <c r="B32" s="103"/>
      <c r="C32" s="26">
        <f t="shared" si="15"/>
        <v>4</v>
      </c>
      <c r="D32" s="5" t="str">
        <f>CONCATENATE("SLU0",B$29,"-",C32)</f>
        <v>SLU03-4</v>
      </c>
      <c r="E32" s="6">
        <f t="shared" si="12"/>
        <v>1.35</v>
      </c>
      <c r="F32" s="27">
        <f t="shared" si="11"/>
        <v>2.2572000000000001</v>
      </c>
      <c r="G32" s="6">
        <f>+$N$6*$O$6</f>
        <v>0.89999999999999991</v>
      </c>
      <c r="H32" s="6">
        <f>$N$7*$O$7</f>
        <v>0.89999999999999991</v>
      </c>
      <c r="I32" s="6">
        <v>0</v>
      </c>
      <c r="J32" s="6"/>
      <c r="K32" s="31"/>
      <c r="L32" s="1"/>
      <c r="M32" s="69" t="s">
        <v>44</v>
      </c>
      <c r="N32" s="70"/>
      <c r="O32" s="70"/>
      <c r="P32" s="70"/>
      <c r="Q32" s="70"/>
      <c r="R32" s="70"/>
      <c r="S32" s="70"/>
      <c r="T32" s="70"/>
      <c r="U32" s="70"/>
      <c r="V32" s="71"/>
      <c r="X32" s="72">
        <f>X28+1</f>
        <v>5</v>
      </c>
      <c r="Y32" s="26">
        <v>1</v>
      </c>
      <c r="Z32" s="5" t="str">
        <f>CONCATENATE("SLE-FRQ",X$23,"-",Y32)</f>
        <v>SLE-FRQ2-1</v>
      </c>
      <c r="AA32" s="6">
        <v>1</v>
      </c>
      <c r="AB32" s="27">
        <f>+$P$5</f>
        <v>1.3376000000000003</v>
      </c>
      <c r="AC32" s="6">
        <v>0</v>
      </c>
      <c r="AD32" s="6">
        <v>0</v>
      </c>
      <c r="AE32" s="6">
        <v>1</v>
      </c>
      <c r="AF32" s="6"/>
      <c r="AG32" s="31"/>
      <c r="AI32" s="21"/>
      <c r="AJ32" s="3"/>
      <c r="AL32" s="2"/>
      <c r="AM32" s="2"/>
      <c r="AN32" s="2"/>
      <c r="AO32" s="2"/>
      <c r="AP32" s="2"/>
    </row>
    <row r="33" spans="2:42">
      <c r="B33" s="69" t="s">
        <v>43</v>
      </c>
      <c r="C33" s="70"/>
      <c r="D33" s="70"/>
      <c r="E33" s="70"/>
      <c r="F33" s="70"/>
      <c r="G33" s="70"/>
      <c r="H33" s="70"/>
      <c r="I33" s="70"/>
      <c r="J33" s="70"/>
      <c r="K33" s="71"/>
      <c r="L33" s="47"/>
      <c r="M33" s="103">
        <f>M28+1</f>
        <v>4</v>
      </c>
      <c r="N33" s="26">
        <v>1</v>
      </c>
      <c r="O33" s="5" t="str">
        <f>CONCATENATE("SLE-CHR",M$33,"-",N33)</f>
        <v>SLE-CHR4-1</v>
      </c>
      <c r="P33" s="6">
        <v>1</v>
      </c>
      <c r="Q33" s="6">
        <v>0</v>
      </c>
      <c r="R33" s="6">
        <v>0</v>
      </c>
      <c r="S33" s="27">
        <v>1</v>
      </c>
      <c r="T33" s="6">
        <f>T28</f>
        <v>0</v>
      </c>
      <c r="U33" s="6"/>
      <c r="V33" s="31"/>
      <c r="X33" s="73"/>
      <c r="Y33" s="26">
        <f>Y32+1</f>
        <v>2</v>
      </c>
      <c r="Z33" s="5" t="str">
        <f>CONCATENATE("SLE-FRQ",X$23,"-",Y33)</f>
        <v>SLE-FRQ2-2</v>
      </c>
      <c r="AA33" s="6">
        <v>1</v>
      </c>
      <c r="AB33" s="27">
        <f>+$P$5</f>
        <v>1.3376000000000003</v>
      </c>
      <c r="AC33" s="6">
        <f>+$Q$6</f>
        <v>0.5</v>
      </c>
      <c r="AD33" s="6">
        <v>0</v>
      </c>
      <c r="AE33" s="6">
        <v>1</v>
      </c>
      <c r="AF33" s="6"/>
      <c r="AG33" s="31"/>
      <c r="AI33" s="21"/>
      <c r="AJ33" s="3"/>
      <c r="AL33" s="2"/>
      <c r="AM33" s="2"/>
      <c r="AN33" s="2"/>
      <c r="AO33" s="2"/>
      <c r="AP33" s="2"/>
    </row>
    <row r="34" spans="2:42">
      <c r="B34" s="30"/>
      <c r="C34" s="98" t="s">
        <v>41</v>
      </c>
      <c r="D34" s="99"/>
      <c r="E34" s="99"/>
      <c r="F34" s="99"/>
      <c r="G34" s="99"/>
      <c r="H34" s="99"/>
      <c r="I34" s="99"/>
      <c r="J34" s="99"/>
      <c r="K34" s="100"/>
      <c r="L34" s="18"/>
      <c r="M34" s="103"/>
      <c r="N34" s="26">
        <f>N33+1</f>
        <v>2</v>
      </c>
      <c r="O34" s="5" t="str">
        <f>CONCATENATE("SLE-CHR",M$33,"-",N34)</f>
        <v>SLE-CHR4-2</v>
      </c>
      <c r="P34" s="6">
        <f>P33</f>
        <v>1</v>
      </c>
      <c r="Q34" s="6">
        <f>$O$5</f>
        <v>1.3376000000000003</v>
      </c>
      <c r="R34" s="6">
        <v>0</v>
      </c>
      <c r="S34" s="27">
        <v>1</v>
      </c>
      <c r="T34" s="6">
        <f>T29</f>
        <v>0</v>
      </c>
      <c r="U34" s="6"/>
      <c r="V34" s="31"/>
      <c r="X34" s="69" t="s">
        <v>43</v>
      </c>
      <c r="Y34" s="70"/>
      <c r="Z34" s="70"/>
      <c r="AA34" s="70"/>
      <c r="AB34" s="70"/>
      <c r="AC34" s="70"/>
      <c r="AD34" s="70"/>
      <c r="AE34" s="70"/>
      <c r="AF34" s="70"/>
      <c r="AG34" s="71"/>
      <c r="AI34" s="21"/>
      <c r="AJ34" s="3"/>
      <c r="AL34" s="2"/>
      <c r="AM34" s="2"/>
      <c r="AN34" s="2"/>
      <c r="AO34" s="2"/>
      <c r="AP34" s="2"/>
    </row>
    <row r="35" spans="2:42">
      <c r="B35" s="103">
        <f>B29+1</f>
        <v>4</v>
      </c>
      <c r="C35" s="26">
        <v>1</v>
      </c>
      <c r="D35" s="5" t="str">
        <f>CONCATENATE("SLU0",B$35,"-",C35)</f>
        <v>SLU04-1</v>
      </c>
      <c r="E35" s="6">
        <f>+$M$4</f>
        <v>1</v>
      </c>
      <c r="F35" s="6">
        <v>0</v>
      </c>
      <c r="G35" s="27">
        <f>+$N$6</f>
        <v>1.5</v>
      </c>
      <c r="H35" s="6">
        <v>0</v>
      </c>
      <c r="I35" s="6">
        <v>0</v>
      </c>
      <c r="J35" s="6"/>
      <c r="K35" s="31"/>
      <c r="L35" s="1"/>
      <c r="M35" s="103"/>
      <c r="N35" s="26">
        <f t="shared" ref="N35:N36" si="16">N34+1</f>
        <v>3</v>
      </c>
      <c r="O35" s="5" t="str">
        <f>CONCATENATE("SLE-CHR",M$33,"-",N35)</f>
        <v>SLE-CHR4-3</v>
      </c>
      <c r="P35" s="6">
        <f t="shared" ref="P35:P36" si="17">P34</f>
        <v>1</v>
      </c>
      <c r="Q35" s="6">
        <v>0</v>
      </c>
      <c r="R35" s="6">
        <f>$O$6</f>
        <v>0.6</v>
      </c>
      <c r="S35" s="27">
        <v>1</v>
      </c>
      <c r="T35" s="6">
        <f>T30</f>
        <v>0</v>
      </c>
      <c r="U35" s="6"/>
      <c r="V35" s="31"/>
      <c r="X35" s="41">
        <f>+X32+1</f>
        <v>6</v>
      </c>
      <c r="Y35" s="26">
        <v>1</v>
      </c>
      <c r="Z35" s="5" t="str">
        <f>CONCATENATE("SLE-FRQ",X$26,"-",Y35)</f>
        <v>SLE-FRQ3-1</v>
      </c>
      <c r="AA35" s="6">
        <v>1</v>
      </c>
      <c r="AB35" s="6">
        <v>0</v>
      </c>
      <c r="AC35" s="27">
        <f>+$P$6</f>
        <v>0.6</v>
      </c>
      <c r="AD35" s="6">
        <v>0</v>
      </c>
      <c r="AE35" s="6">
        <v>1</v>
      </c>
      <c r="AF35" s="6"/>
      <c r="AG35" s="31"/>
      <c r="AI35" s="21"/>
      <c r="AJ35" s="3"/>
      <c r="AL35" s="2"/>
      <c r="AM35" s="2"/>
      <c r="AN35" s="2"/>
      <c r="AO35" s="2"/>
      <c r="AP35" s="2"/>
    </row>
    <row r="36" spans="2:42" ht="14.4" thickBot="1">
      <c r="B36" s="103"/>
      <c r="C36" s="26">
        <f>C35+1</f>
        <v>2</v>
      </c>
      <c r="D36" s="5" t="str">
        <f>CONCATENATE("SLU0",B$35,"-",C36)</f>
        <v>SLU04-2</v>
      </c>
      <c r="E36" s="6">
        <f t="shared" ref="E36:E38" si="18">+$M$4</f>
        <v>1</v>
      </c>
      <c r="F36" s="6">
        <f>$N$5*$O$5</f>
        <v>3.0192307200000008</v>
      </c>
      <c r="G36" s="27">
        <f t="shared" ref="G36:G38" si="19">+$N$6</f>
        <v>1.5</v>
      </c>
      <c r="H36" s="6">
        <v>0</v>
      </c>
      <c r="I36" s="6">
        <v>0</v>
      </c>
      <c r="J36" s="6"/>
      <c r="K36" s="31"/>
      <c r="L36" s="1"/>
      <c r="M36" s="103"/>
      <c r="N36" s="26">
        <f t="shared" si="16"/>
        <v>4</v>
      </c>
      <c r="O36" s="5" t="str">
        <f>CONCATENATE("SLE-CHR",M$33,"-",N36)</f>
        <v>SLE-CHR4-4</v>
      </c>
      <c r="P36" s="6">
        <f t="shared" si="17"/>
        <v>1</v>
      </c>
      <c r="Q36" s="6">
        <f>$O$5</f>
        <v>1.3376000000000003</v>
      </c>
      <c r="R36" s="6">
        <f>$O$6</f>
        <v>0.6</v>
      </c>
      <c r="S36" s="27">
        <v>1</v>
      </c>
      <c r="T36" s="6">
        <f>T31</f>
        <v>0</v>
      </c>
      <c r="U36" s="6"/>
      <c r="V36" s="31"/>
      <c r="X36" s="69" t="s">
        <v>44</v>
      </c>
      <c r="Y36" s="70"/>
      <c r="Z36" s="70"/>
      <c r="AA36" s="70"/>
      <c r="AB36" s="70"/>
      <c r="AC36" s="70"/>
      <c r="AD36" s="70"/>
      <c r="AE36" s="70"/>
      <c r="AF36" s="70"/>
      <c r="AG36" s="71"/>
      <c r="AI36" s="21"/>
      <c r="AJ36" s="3"/>
      <c r="AL36" s="2"/>
      <c r="AM36" s="2"/>
      <c r="AN36" s="2"/>
      <c r="AO36" s="2"/>
      <c r="AP36" s="2"/>
    </row>
    <row r="37" spans="2:42" ht="14.4" thickBot="1">
      <c r="B37" s="103"/>
      <c r="C37" s="26">
        <f t="shared" ref="C37:C38" si="20">C36+1</f>
        <v>3</v>
      </c>
      <c r="D37" s="5" t="str">
        <f t="shared" ref="D37:D38" si="21">CONCATENATE("SLU0",B$35,"-",C37)</f>
        <v>SLU04-3</v>
      </c>
      <c r="E37" s="6">
        <f t="shared" si="18"/>
        <v>1</v>
      </c>
      <c r="F37" s="6">
        <v>0</v>
      </c>
      <c r="G37" s="27">
        <f t="shared" si="19"/>
        <v>1.5</v>
      </c>
      <c r="H37" s="6">
        <f>$N$7*$O$7</f>
        <v>0.89999999999999991</v>
      </c>
      <c r="I37" s="6">
        <v>0</v>
      </c>
      <c r="J37" s="6"/>
      <c r="K37" s="31"/>
      <c r="L37" s="1"/>
      <c r="M37" s="74" t="s">
        <v>48</v>
      </c>
      <c r="N37" s="75"/>
      <c r="O37" s="75"/>
      <c r="P37" s="75"/>
      <c r="Q37" s="75"/>
      <c r="R37" s="75"/>
      <c r="S37" s="75"/>
      <c r="T37" s="75"/>
      <c r="U37" s="75"/>
      <c r="V37" s="76"/>
      <c r="X37" s="72">
        <f>X35+1</f>
        <v>7</v>
      </c>
      <c r="Y37" s="26">
        <v>1</v>
      </c>
      <c r="Z37" s="5" t="str">
        <f>CONCATENATE("SLE-FRQ",X$28,"-",Y37)</f>
        <v>SLE-FRQ4-1</v>
      </c>
      <c r="AA37" s="6">
        <v>1</v>
      </c>
      <c r="AB37" s="6">
        <v>0</v>
      </c>
      <c r="AC37" s="6">
        <v>0</v>
      </c>
      <c r="AD37" s="27">
        <f>+$P$7</f>
        <v>0.5</v>
      </c>
      <c r="AE37" s="6">
        <v>1</v>
      </c>
      <c r="AF37" s="6"/>
      <c r="AG37" s="31"/>
      <c r="AI37" s="21"/>
      <c r="AJ37" s="3"/>
      <c r="AL37" s="2"/>
      <c r="AM37" s="2"/>
      <c r="AN37" s="2"/>
      <c r="AO37" s="2"/>
      <c r="AP37" s="2"/>
    </row>
    <row r="38" spans="2:42" ht="14.4" thickBot="1">
      <c r="B38" s="103"/>
      <c r="C38" s="26">
        <f t="shared" si="20"/>
        <v>4</v>
      </c>
      <c r="D38" s="5" t="str">
        <f t="shared" si="21"/>
        <v>SLU04-4</v>
      </c>
      <c r="E38" s="6">
        <f t="shared" si="18"/>
        <v>1</v>
      </c>
      <c r="F38" s="6">
        <f>$N$5*$O$5</f>
        <v>3.0192307200000008</v>
      </c>
      <c r="G38" s="27">
        <f t="shared" si="19"/>
        <v>1.5</v>
      </c>
      <c r="H38" s="6">
        <f>$N$7*$O$7</f>
        <v>0.89999999999999991</v>
      </c>
      <c r="I38" s="6">
        <v>0</v>
      </c>
      <c r="J38" s="6"/>
      <c r="K38" s="31"/>
      <c r="L38" s="1"/>
      <c r="M38" s="86" t="s">
        <v>40</v>
      </c>
      <c r="N38" s="87"/>
      <c r="O38" s="87"/>
      <c r="P38" s="87"/>
      <c r="Q38" s="87"/>
      <c r="R38" s="87"/>
      <c r="S38" s="87"/>
      <c r="T38" s="87"/>
      <c r="U38" s="87"/>
      <c r="V38" s="88"/>
      <c r="X38" s="107"/>
      <c r="Y38" s="33">
        <f>Y37+1</f>
        <v>2</v>
      </c>
      <c r="Z38" s="34" t="str">
        <f>CONCATENATE("SLE-FRQ",X$28,"-",Y38)</f>
        <v>SLE-FRQ4-2</v>
      </c>
      <c r="AA38" s="35">
        <v>1</v>
      </c>
      <c r="AB38" s="35">
        <v>0</v>
      </c>
      <c r="AC38" s="35">
        <f>+$Q$6</f>
        <v>0.5</v>
      </c>
      <c r="AD38" s="36">
        <f>+$P$7</f>
        <v>0.5</v>
      </c>
      <c r="AE38" s="35">
        <v>1</v>
      </c>
      <c r="AF38" s="35"/>
      <c r="AG38" s="37"/>
      <c r="AI38" s="21"/>
      <c r="AJ38" s="3"/>
      <c r="AL38" s="2"/>
      <c r="AM38" s="2"/>
      <c r="AN38" s="2"/>
      <c r="AO38" s="2"/>
      <c r="AP38" s="2"/>
    </row>
    <row r="39" spans="2:42">
      <c r="B39" s="30"/>
      <c r="C39" s="98" t="s">
        <v>42</v>
      </c>
      <c r="D39" s="99"/>
      <c r="E39" s="99"/>
      <c r="F39" s="99"/>
      <c r="G39" s="99"/>
      <c r="H39" s="99"/>
      <c r="I39" s="99"/>
      <c r="J39" s="99"/>
      <c r="K39" s="100"/>
      <c r="L39" s="18"/>
      <c r="M39" s="103">
        <f>M33+1</f>
        <v>5</v>
      </c>
      <c r="N39" s="26">
        <v>1</v>
      </c>
      <c r="O39" s="5" t="str">
        <f>CONCATENATE("SLE-CHR",M$23,"-",N39)</f>
        <v>SLE-CHR2-1</v>
      </c>
      <c r="P39" s="6">
        <v>1</v>
      </c>
      <c r="Q39" s="27">
        <f>+$D$6*$E$6</f>
        <v>1.6720000000000002</v>
      </c>
      <c r="R39" s="6">
        <v>0</v>
      </c>
      <c r="S39" s="6">
        <v>0</v>
      </c>
      <c r="T39" s="6">
        <f>+$L$10</f>
        <v>1.2</v>
      </c>
      <c r="U39" s="6"/>
      <c r="V39" s="31"/>
      <c r="X39" s="21"/>
      <c r="Y39" s="3"/>
      <c r="AA39" s="2"/>
      <c r="AB39" s="2"/>
      <c r="AC39" s="2"/>
      <c r="AD39" s="2"/>
      <c r="AE39" s="2"/>
      <c r="AF39" s="2"/>
      <c r="AI39" s="21"/>
      <c r="AJ39" s="3"/>
      <c r="AL39" s="2"/>
      <c r="AM39" s="2"/>
      <c r="AN39" s="2"/>
      <c r="AO39" s="2"/>
      <c r="AP39" s="2"/>
    </row>
    <row r="40" spans="2:42">
      <c r="B40" s="103">
        <f>B35+1</f>
        <v>5</v>
      </c>
      <c r="C40" s="26">
        <v>1</v>
      </c>
      <c r="D40" s="5" t="str">
        <f>CONCATENATE("SLU0",B$35,"-",C40)</f>
        <v>SLU04-1</v>
      </c>
      <c r="E40" s="6">
        <f>+$N$4</f>
        <v>1.35</v>
      </c>
      <c r="F40" s="6">
        <v>0</v>
      </c>
      <c r="G40" s="27">
        <f>+$N$6</f>
        <v>1.5</v>
      </c>
      <c r="H40" s="6">
        <v>0</v>
      </c>
      <c r="I40" s="6">
        <v>0</v>
      </c>
      <c r="J40" s="6"/>
      <c r="K40" s="31"/>
      <c r="L40" s="1"/>
      <c r="M40" s="103"/>
      <c r="N40" s="26">
        <f>N39+1</f>
        <v>2</v>
      </c>
      <c r="O40" s="5" t="str">
        <f>CONCATENATE("SLE-CHR",M$23,"-",N40)</f>
        <v>SLE-CHR2-2</v>
      </c>
      <c r="P40" s="6">
        <v>1</v>
      </c>
      <c r="Q40" s="27">
        <f>+$D$6*$E$6</f>
        <v>1.6720000000000002</v>
      </c>
      <c r="R40" s="6">
        <f>$O$6</f>
        <v>0.6</v>
      </c>
      <c r="S40" s="6">
        <v>0</v>
      </c>
      <c r="T40" s="6">
        <f t="shared" ref="T40:T42" si="22">+$L$10</f>
        <v>1.2</v>
      </c>
      <c r="U40" s="6"/>
      <c r="V40" s="31"/>
      <c r="X40" s="21"/>
      <c r="Y40" s="3"/>
      <c r="AA40" s="2"/>
      <c r="AB40" s="2"/>
      <c r="AC40" s="2"/>
      <c r="AD40" s="2"/>
      <c r="AE40" s="2"/>
      <c r="AF40" s="2"/>
    </row>
    <row r="41" spans="2:42">
      <c r="B41" s="103"/>
      <c r="C41" s="26">
        <f>C40+1</f>
        <v>2</v>
      </c>
      <c r="D41" s="5" t="str">
        <f>CONCATENATE("SLU0",B$35,"-",C41)</f>
        <v>SLU04-2</v>
      </c>
      <c r="E41" s="6">
        <f t="shared" ref="E41:E43" si="23">+$N$4</f>
        <v>1.35</v>
      </c>
      <c r="F41" s="6">
        <f>$N$5*$O$5</f>
        <v>3.0192307200000008</v>
      </c>
      <c r="G41" s="27">
        <f t="shared" ref="G41:G43" si="24">+$N$6</f>
        <v>1.5</v>
      </c>
      <c r="H41" s="6">
        <v>0</v>
      </c>
      <c r="I41" s="6">
        <v>0</v>
      </c>
      <c r="J41" s="6"/>
      <c r="K41" s="31"/>
      <c r="L41" s="1"/>
      <c r="M41" s="103"/>
      <c r="N41" s="26">
        <f t="shared" ref="N41:N42" si="25">N40+1</f>
        <v>3</v>
      </c>
      <c r="O41" s="5" t="str">
        <f>CONCATENATE("SLE-CHR",M$23,"-",N41)</f>
        <v>SLE-CHR2-3</v>
      </c>
      <c r="P41" s="6">
        <v>1</v>
      </c>
      <c r="Q41" s="27">
        <f>+$D$6*$E$6</f>
        <v>1.6720000000000002</v>
      </c>
      <c r="R41" s="6">
        <v>0</v>
      </c>
      <c r="S41" s="6">
        <f>$O$7</f>
        <v>0.6</v>
      </c>
      <c r="T41" s="6">
        <f t="shared" si="22"/>
        <v>1.2</v>
      </c>
      <c r="U41" s="6"/>
      <c r="V41" s="31"/>
      <c r="X41" s="21"/>
      <c r="Y41" s="3"/>
      <c r="AA41" s="2"/>
      <c r="AB41" s="2"/>
      <c r="AC41" s="2"/>
      <c r="AD41" s="2"/>
      <c r="AE41" s="2"/>
      <c r="AF41" s="2"/>
    </row>
    <row r="42" spans="2:42">
      <c r="B42" s="103"/>
      <c r="C42" s="26">
        <f t="shared" ref="C42:C43" si="26">C41+1</f>
        <v>3</v>
      </c>
      <c r="D42" s="5" t="str">
        <f t="shared" ref="D42:D43" si="27">CONCATENATE("SLU0",B$35,"-",C42)</f>
        <v>SLU04-3</v>
      </c>
      <c r="E42" s="6">
        <f t="shared" si="23"/>
        <v>1.35</v>
      </c>
      <c r="F42" s="6">
        <v>0</v>
      </c>
      <c r="G42" s="27">
        <f t="shared" si="24"/>
        <v>1.5</v>
      </c>
      <c r="H42" s="6">
        <f>$N$7*$O$7</f>
        <v>0.89999999999999991</v>
      </c>
      <c r="I42" s="6">
        <v>0</v>
      </c>
      <c r="J42" s="6"/>
      <c r="K42" s="31"/>
      <c r="L42" s="1"/>
      <c r="M42" s="103"/>
      <c r="N42" s="26">
        <f t="shared" si="25"/>
        <v>4</v>
      </c>
      <c r="O42" s="5" t="str">
        <f>CONCATENATE("SLE-CHR",M$23,"-",N42)</f>
        <v>SLE-CHR2-4</v>
      </c>
      <c r="P42" s="6">
        <v>1</v>
      </c>
      <c r="Q42" s="27">
        <f>+$D$6*$E$6</f>
        <v>1.6720000000000002</v>
      </c>
      <c r="R42" s="6">
        <f>$O$6</f>
        <v>0.6</v>
      </c>
      <c r="S42" s="6">
        <f>$O$7</f>
        <v>0.6</v>
      </c>
      <c r="T42" s="6">
        <f t="shared" si="22"/>
        <v>1.2</v>
      </c>
      <c r="U42" s="6"/>
      <c r="V42" s="31"/>
      <c r="X42" s="21"/>
      <c r="Y42" s="3"/>
      <c r="AA42" s="2"/>
      <c r="AB42" s="2"/>
      <c r="AC42" s="2"/>
      <c r="AD42" s="2"/>
      <c r="AE42" s="2"/>
      <c r="AF42" s="2"/>
    </row>
    <row r="43" spans="2:42">
      <c r="B43" s="103"/>
      <c r="C43" s="26">
        <f t="shared" si="26"/>
        <v>4</v>
      </c>
      <c r="D43" s="5" t="str">
        <f t="shared" si="27"/>
        <v>SLU04-4</v>
      </c>
      <c r="E43" s="6">
        <f t="shared" si="23"/>
        <v>1.35</v>
      </c>
      <c r="F43" s="6">
        <f>$N$5*$O$5</f>
        <v>3.0192307200000008</v>
      </c>
      <c r="G43" s="27">
        <f t="shared" si="24"/>
        <v>1.5</v>
      </c>
      <c r="H43" s="6">
        <f>$N$7*$O$7</f>
        <v>0.89999999999999991</v>
      </c>
      <c r="I43" s="6">
        <v>0</v>
      </c>
      <c r="J43" s="6"/>
      <c r="K43" s="31"/>
      <c r="L43" s="1"/>
      <c r="M43" s="69" t="s">
        <v>43</v>
      </c>
      <c r="N43" s="70"/>
      <c r="O43" s="70"/>
      <c r="P43" s="70"/>
      <c r="Q43" s="70"/>
      <c r="R43" s="70"/>
      <c r="S43" s="70"/>
      <c r="T43" s="70"/>
      <c r="U43" s="70"/>
      <c r="V43" s="71"/>
      <c r="AA43" s="2"/>
      <c r="AB43" s="2"/>
      <c r="AC43" s="2"/>
      <c r="AD43" s="2"/>
      <c r="AE43" s="2"/>
      <c r="AF43" s="2"/>
    </row>
    <row r="44" spans="2:42">
      <c r="B44" s="69" t="s">
        <v>44</v>
      </c>
      <c r="C44" s="70"/>
      <c r="D44" s="70"/>
      <c r="E44" s="70"/>
      <c r="F44" s="70"/>
      <c r="G44" s="70"/>
      <c r="H44" s="70"/>
      <c r="I44" s="70"/>
      <c r="J44" s="70"/>
      <c r="K44" s="71"/>
      <c r="L44" s="47"/>
      <c r="M44" s="103">
        <f>M39+1</f>
        <v>6</v>
      </c>
      <c r="N44" s="26">
        <v>1</v>
      </c>
      <c r="O44" s="5" t="str">
        <f>CONCATENATE("SLE-CHR",M$28,"-",N44)</f>
        <v>SLE-CHR3-1</v>
      </c>
      <c r="P44" s="6">
        <v>1</v>
      </c>
      <c r="Q44" s="6">
        <v>0</v>
      </c>
      <c r="R44" s="27">
        <v>1</v>
      </c>
      <c r="S44" s="6">
        <v>0</v>
      </c>
      <c r="T44" s="6">
        <f>+$L$10</f>
        <v>1.2</v>
      </c>
      <c r="U44" s="6"/>
      <c r="V44" s="31"/>
      <c r="X44" s="21"/>
      <c r="Y44" s="3"/>
      <c r="AA44" s="2"/>
      <c r="AB44" s="2"/>
      <c r="AC44" s="2"/>
      <c r="AD44" s="2"/>
      <c r="AE44" s="2"/>
      <c r="AF44" s="2"/>
    </row>
    <row r="45" spans="2:42">
      <c r="B45" s="30"/>
      <c r="C45" s="98" t="s">
        <v>41</v>
      </c>
      <c r="D45" s="99"/>
      <c r="E45" s="99"/>
      <c r="F45" s="99"/>
      <c r="G45" s="99"/>
      <c r="H45" s="99"/>
      <c r="I45" s="99"/>
      <c r="J45" s="99"/>
      <c r="K45" s="100"/>
      <c r="L45" s="18"/>
      <c r="M45" s="103"/>
      <c r="N45" s="26">
        <f>N44+1</f>
        <v>2</v>
      </c>
      <c r="O45" s="5" t="str">
        <f>CONCATENATE("SLE-CHR",M$28,"-",N45)</f>
        <v>SLE-CHR3-2</v>
      </c>
      <c r="P45" s="6">
        <f>P44</f>
        <v>1</v>
      </c>
      <c r="Q45" s="6">
        <f>$O$5</f>
        <v>1.3376000000000003</v>
      </c>
      <c r="R45" s="27">
        <v>1</v>
      </c>
      <c r="S45" s="6">
        <v>0</v>
      </c>
      <c r="T45" s="6">
        <f t="shared" ref="T45:T47" si="28">+$L$10</f>
        <v>1.2</v>
      </c>
      <c r="U45" s="6"/>
      <c r="V45" s="31"/>
      <c r="X45" s="21"/>
      <c r="Y45" s="3"/>
      <c r="AA45" s="2"/>
      <c r="AB45" s="2"/>
      <c r="AC45" s="2"/>
      <c r="AD45" s="2"/>
      <c r="AE45" s="2"/>
      <c r="AF45" s="2"/>
    </row>
    <row r="46" spans="2:42">
      <c r="B46" s="103">
        <f>B40+1</f>
        <v>6</v>
      </c>
      <c r="C46" s="26">
        <v>1</v>
      </c>
      <c r="D46" s="5" t="str">
        <f>CONCATENATE("SLU0",B$46,"-",C46)</f>
        <v>SLU06-1</v>
      </c>
      <c r="E46" s="6">
        <f>+$M$4</f>
        <v>1</v>
      </c>
      <c r="F46" s="6">
        <v>0</v>
      </c>
      <c r="G46" s="6">
        <v>0</v>
      </c>
      <c r="H46" s="27">
        <f>+$N$7</f>
        <v>1.5</v>
      </c>
      <c r="I46" s="6">
        <v>0</v>
      </c>
      <c r="J46" s="6"/>
      <c r="K46" s="31"/>
      <c r="L46" s="1"/>
      <c r="M46" s="103"/>
      <c r="N46" s="26">
        <f t="shared" ref="N46:N47" si="29">N45+1</f>
        <v>3</v>
      </c>
      <c r="O46" s="5" t="str">
        <f>CONCATENATE("SLE-CHR",M$28,"-",N46)</f>
        <v>SLE-CHR3-3</v>
      </c>
      <c r="P46" s="6">
        <f t="shared" ref="P46:P47" si="30">P45</f>
        <v>1</v>
      </c>
      <c r="Q46" s="6">
        <v>0</v>
      </c>
      <c r="R46" s="27">
        <v>1</v>
      </c>
      <c r="S46" s="6">
        <f>$O$7</f>
        <v>0.6</v>
      </c>
      <c r="T46" s="6">
        <f t="shared" si="28"/>
        <v>1.2</v>
      </c>
      <c r="U46" s="6"/>
      <c r="V46" s="31"/>
      <c r="X46" s="21"/>
      <c r="Y46" s="3"/>
      <c r="AA46" s="2"/>
      <c r="AB46" s="2"/>
      <c r="AC46" s="2"/>
      <c r="AD46" s="2"/>
      <c r="AE46" s="2"/>
      <c r="AF46" s="2"/>
    </row>
    <row r="47" spans="2:42">
      <c r="B47" s="103"/>
      <c r="C47" s="26">
        <f>C46+1</f>
        <v>2</v>
      </c>
      <c r="D47" s="5" t="str">
        <f>CONCATENATE("SLU0",B$46,"-",C47)</f>
        <v>SLU06-2</v>
      </c>
      <c r="E47" s="6">
        <f t="shared" ref="E47:E49" si="31">+$M$4</f>
        <v>1</v>
      </c>
      <c r="F47" s="6">
        <f>$N$5*$O$5</f>
        <v>3.0192307200000008</v>
      </c>
      <c r="G47" s="6">
        <f>$N$6*$O$6</f>
        <v>0.89999999999999991</v>
      </c>
      <c r="H47" s="27">
        <f t="shared" ref="H47:H49" si="32">+$N$7</f>
        <v>1.5</v>
      </c>
      <c r="I47" s="6">
        <v>0</v>
      </c>
      <c r="J47" s="6"/>
      <c r="K47" s="31"/>
      <c r="L47" s="1"/>
      <c r="M47" s="103"/>
      <c r="N47" s="26">
        <f t="shared" si="29"/>
        <v>4</v>
      </c>
      <c r="O47" s="5" t="str">
        <f>CONCATENATE("SLE-CHR",M$28,"-",N47)</f>
        <v>SLE-CHR3-4</v>
      </c>
      <c r="P47" s="6">
        <f t="shared" si="30"/>
        <v>1</v>
      </c>
      <c r="Q47" s="6">
        <f>$O$5</f>
        <v>1.3376000000000003</v>
      </c>
      <c r="R47" s="27">
        <v>1</v>
      </c>
      <c r="S47" s="6">
        <f>$O$7</f>
        <v>0.6</v>
      </c>
      <c r="T47" s="6">
        <f t="shared" si="28"/>
        <v>1.2</v>
      </c>
      <c r="U47" s="6"/>
      <c r="V47" s="31"/>
      <c r="X47" s="21"/>
      <c r="Y47" s="3"/>
      <c r="AA47" s="2"/>
      <c r="AB47" s="2"/>
      <c r="AC47" s="2"/>
      <c r="AD47" s="2"/>
      <c r="AE47" s="2"/>
      <c r="AF47" s="2"/>
    </row>
    <row r="48" spans="2:42">
      <c r="B48" s="103"/>
      <c r="C48" s="26">
        <f t="shared" ref="C48:C49" si="33">C47+1</f>
        <v>3</v>
      </c>
      <c r="D48" s="5" t="str">
        <f>CONCATENATE("SLU0",B$46,"-",C48)</f>
        <v>SLU06-3</v>
      </c>
      <c r="E48" s="6">
        <f t="shared" si="31"/>
        <v>1</v>
      </c>
      <c r="F48" s="6">
        <v>0</v>
      </c>
      <c r="G48" s="6">
        <v>0</v>
      </c>
      <c r="H48" s="27">
        <f t="shared" si="32"/>
        <v>1.5</v>
      </c>
      <c r="I48" s="6">
        <v>0</v>
      </c>
      <c r="J48" s="6"/>
      <c r="K48" s="31"/>
      <c r="L48" s="1"/>
      <c r="M48" s="69" t="s">
        <v>44</v>
      </c>
      <c r="N48" s="70"/>
      <c r="O48" s="70"/>
      <c r="P48" s="70"/>
      <c r="Q48" s="70"/>
      <c r="R48" s="70"/>
      <c r="S48" s="70"/>
      <c r="T48" s="70"/>
      <c r="U48" s="70"/>
      <c r="V48" s="71"/>
      <c r="X48" s="21"/>
      <c r="Y48" s="3"/>
      <c r="AA48" s="2"/>
      <c r="AB48" s="2"/>
      <c r="AC48" s="2"/>
      <c r="AD48" s="2"/>
      <c r="AE48" s="2"/>
      <c r="AF48" s="2"/>
    </row>
    <row r="49" spans="2:34">
      <c r="B49" s="103"/>
      <c r="C49" s="26">
        <f t="shared" si="33"/>
        <v>4</v>
      </c>
      <c r="D49" s="5" t="str">
        <f>CONCATENATE("SLU0",B$46,"-",C49)</f>
        <v>SLU06-4</v>
      </c>
      <c r="E49" s="6">
        <f t="shared" si="31"/>
        <v>1</v>
      </c>
      <c r="F49" s="6">
        <f>$N$5*$O$5</f>
        <v>3.0192307200000008</v>
      </c>
      <c r="G49" s="6">
        <f>+$N$6*$O$6</f>
        <v>0.89999999999999991</v>
      </c>
      <c r="H49" s="27">
        <f t="shared" si="32"/>
        <v>1.5</v>
      </c>
      <c r="I49" s="6">
        <v>0</v>
      </c>
      <c r="J49" s="6"/>
      <c r="K49" s="31"/>
      <c r="L49" s="1"/>
      <c r="M49" s="103">
        <f>M44+1</f>
        <v>7</v>
      </c>
      <c r="N49" s="26">
        <v>1</v>
      </c>
      <c r="O49" s="5" t="str">
        <f>CONCATENATE("SLE-CHR",M$33,"-",N49)</f>
        <v>SLE-CHR4-1</v>
      </c>
      <c r="P49" s="6">
        <v>1</v>
      </c>
      <c r="Q49" s="6">
        <v>0</v>
      </c>
      <c r="R49" s="6">
        <v>0</v>
      </c>
      <c r="S49" s="27">
        <v>1</v>
      </c>
      <c r="T49" s="6">
        <f>T44</f>
        <v>1.2</v>
      </c>
      <c r="U49" s="6"/>
      <c r="V49" s="31"/>
      <c r="X49" s="21"/>
      <c r="Y49" s="3"/>
      <c r="AA49" s="2"/>
      <c r="AB49" s="2"/>
      <c r="AC49" s="2"/>
      <c r="AD49" s="2"/>
      <c r="AE49" s="2"/>
      <c r="AF49" s="2"/>
    </row>
    <row r="50" spans="2:34">
      <c r="B50" s="30"/>
      <c r="C50" s="98" t="s">
        <v>42</v>
      </c>
      <c r="D50" s="99"/>
      <c r="E50" s="99"/>
      <c r="F50" s="99"/>
      <c r="G50" s="99"/>
      <c r="H50" s="99"/>
      <c r="I50" s="99"/>
      <c r="J50" s="99"/>
      <c r="K50" s="100"/>
      <c r="L50" s="18"/>
      <c r="M50" s="103"/>
      <c r="N50" s="26">
        <f>N49+1</f>
        <v>2</v>
      </c>
      <c r="O50" s="5" t="str">
        <f>CONCATENATE("SLE-CHR",M$33,"-",N50)</f>
        <v>SLE-CHR4-2</v>
      </c>
      <c r="P50" s="6">
        <f>P49</f>
        <v>1</v>
      </c>
      <c r="Q50" s="6">
        <f>$O$5</f>
        <v>1.3376000000000003</v>
      </c>
      <c r="R50" s="6">
        <v>0</v>
      </c>
      <c r="S50" s="27">
        <v>1</v>
      </c>
      <c r="T50" s="6">
        <f>T45</f>
        <v>1.2</v>
      </c>
      <c r="U50" s="6"/>
      <c r="V50" s="31"/>
      <c r="X50" s="21"/>
      <c r="Y50" s="3"/>
      <c r="AA50" s="2"/>
      <c r="AB50" s="2"/>
      <c r="AC50" s="2"/>
      <c r="AD50" s="2"/>
      <c r="AE50" s="2"/>
      <c r="AF50" s="2"/>
    </row>
    <row r="51" spans="2:34">
      <c r="B51" s="103">
        <f>B46+1</f>
        <v>7</v>
      </c>
      <c r="C51" s="26">
        <v>1</v>
      </c>
      <c r="D51" s="5" t="str">
        <f>CONCATENATE("SLU0",B$46,"-",C51)</f>
        <v>SLU06-1</v>
      </c>
      <c r="E51" s="6">
        <f>+$N$4</f>
        <v>1.35</v>
      </c>
      <c r="F51" s="6">
        <v>0</v>
      </c>
      <c r="G51" s="6">
        <v>0</v>
      </c>
      <c r="H51" s="27">
        <f>+$N$7</f>
        <v>1.5</v>
      </c>
      <c r="I51" s="6">
        <v>0</v>
      </c>
      <c r="J51" s="6"/>
      <c r="K51" s="31"/>
      <c r="L51" s="1"/>
      <c r="M51" s="103"/>
      <c r="N51" s="26">
        <f t="shared" ref="N51:N52" si="34">N50+1</f>
        <v>3</v>
      </c>
      <c r="O51" s="5" t="str">
        <f>CONCATENATE("SLE-CHR",M$33,"-",N51)</f>
        <v>SLE-CHR4-3</v>
      </c>
      <c r="P51" s="6">
        <f t="shared" ref="P51:P52" si="35">P50</f>
        <v>1</v>
      </c>
      <c r="Q51" s="6">
        <v>0</v>
      </c>
      <c r="R51" s="6">
        <f>$O$6</f>
        <v>0.6</v>
      </c>
      <c r="S51" s="27">
        <v>1</v>
      </c>
      <c r="T51" s="6">
        <f>T46</f>
        <v>1.2</v>
      </c>
      <c r="U51" s="6"/>
      <c r="V51" s="31"/>
      <c r="X51" s="21"/>
      <c r="Y51" s="3"/>
      <c r="AA51" s="2"/>
      <c r="AB51" s="2"/>
      <c r="AC51" s="2"/>
      <c r="AD51" s="2"/>
      <c r="AE51" s="2"/>
      <c r="AF51" s="2"/>
    </row>
    <row r="52" spans="2:34" ht="14.4" thickBot="1">
      <c r="B52" s="103"/>
      <c r="C52" s="26">
        <f>C51+1</f>
        <v>2</v>
      </c>
      <c r="D52" s="5" t="str">
        <f>CONCATENATE("SLU0",B$46,"-",C52)</f>
        <v>SLU06-2</v>
      </c>
      <c r="E52" s="6">
        <f t="shared" ref="E52:E54" si="36">+$N$4</f>
        <v>1.35</v>
      </c>
      <c r="F52" s="6">
        <f>$N$5*$O$5</f>
        <v>3.0192307200000008</v>
      </c>
      <c r="G52" s="6">
        <f>$N$6*$O$6</f>
        <v>0.89999999999999991</v>
      </c>
      <c r="H52" s="27">
        <f t="shared" ref="H52:H54" si="37">+$N$7</f>
        <v>1.5</v>
      </c>
      <c r="I52" s="6">
        <v>0</v>
      </c>
      <c r="J52" s="6"/>
      <c r="K52" s="31"/>
      <c r="L52" s="1"/>
      <c r="M52" s="106"/>
      <c r="N52" s="33">
        <f t="shared" si="34"/>
        <v>4</v>
      </c>
      <c r="O52" s="34" t="str">
        <f>CONCATENATE("SLE-CHR",M$33,"-",N52)</f>
        <v>SLE-CHR4-4</v>
      </c>
      <c r="P52" s="35">
        <f t="shared" si="35"/>
        <v>1</v>
      </c>
      <c r="Q52" s="35">
        <f>$O$5</f>
        <v>1.3376000000000003</v>
      </c>
      <c r="R52" s="35">
        <f>$O$6</f>
        <v>0.6</v>
      </c>
      <c r="S52" s="36">
        <v>1</v>
      </c>
      <c r="T52" s="35">
        <f>T47</f>
        <v>1.2</v>
      </c>
      <c r="U52" s="35"/>
      <c r="V52" s="37"/>
      <c r="AA52" s="102"/>
      <c r="AB52" s="102"/>
      <c r="AC52" s="102"/>
      <c r="AD52" s="102"/>
      <c r="AE52" s="102"/>
      <c r="AF52" s="102"/>
      <c r="AG52" s="102"/>
    </row>
    <row r="53" spans="2:34">
      <c r="B53" s="103"/>
      <c r="C53" s="26">
        <f t="shared" ref="C53:C54" si="38">C52+1</f>
        <v>3</v>
      </c>
      <c r="D53" s="5" t="str">
        <f>CONCATENATE("SLU0",B$46,"-",C53)</f>
        <v>SLU06-3</v>
      </c>
      <c r="E53" s="6">
        <f t="shared" si="36"/>
        <v>1.35</v>
      </c>
      <c r="F53" s="6">
        <v>0</v>
      </c>
      <c r="G53" s="6">
        <v>0</v>
      </c>
      <c r="H53" s="27">
        <f t="shared" si="37"/>
        <v>1.5</v>
      </c>
      <c r="I53" s="6">
        <v>0</v>
      </c>
      <c r="J53" s="6"/>
      <c r="K53" s="31"/>
      <c r="L53" s="1"/>
      <c r="M53" s="21"/>
      <c r="N53" s="3"/>
      <c r="O53" s="1"/>
      <c r="S53" s="2"/>
      <c r="T53" s="2"/>
      <c r="AA53" s="2"/>
      <c r="AB53" s="2"/>
      <c r="AC53" s="2"/>
      <c r="AD53" s="2"/>
      <c r="AE53" s="2"/>
      <c r="AF53" s="2"/>
    </row>
    <row r="54" spans="2:34" ht="14.4" thickBot="1">
      <c r="B54" s="106"/>
      <c r="C54" s="33">
        <f t="shared" si="38"/>
        <v>4</v>
      </c>
      <c r="D54" s="34" t="str">
        <f>CONCATENATE("SLU0",B$46,"-",C54)</f>
        <v>SLU06-4</v>
      </c>
      <c r="E54" s="35">
        <f t="shared" si="36"/>
        <v>1.35</v>
      </c>
      <c r="F54" s="35">
        <f>$N$5*$O$5</f>
        <v>3.0192307200000008</v>
      </c>
      <c r="G54" s="35">
        <f>+$N$6*$O$6</f>
        <v>0.89999999999999991</v>
      </c>
      <c r="H54" s="36">
        <f t="shared" si="37"/>
        <v>1.5</v>
      </c>
      <c r="I54" s="35">
        <v>0</v>
      </c>
      <c r="J54" s="35"/>
      <c r="K54" s="37"/>
      <c r="L54" s="1"/>
      <c r="M54" s="21"/>
      <c r="N54" s="3"/>
      <c r="O54" s="1"/>
      <c r="S54" s="2"/>
      <c r="T54" s="2"/>
      <c r="X54" s="21"/>
      <c r="Y54" s="3"/>
      <c r="AA54" s="2"/>
      <c r="AB54" s="2"/>
      <c r="AC54" s="2"/>
      <c r="AD54" s="2"/>
      <c r="AE54" s="2"/>
      <c r="AF54" s="2"/>
    </row>
    <row r="55" spans="2:34" ht="14.4" thickBot="1">
      <c r="B55" s="74" t="s">
        <v>48</v>
      </c>
      <c r="C55" s="75"/>
      <c r="D55" s="75"/>
      <c r="E55" s="75"/>
      <c r="F55" s="75"/>
      <c r="G55" s="75"/>
      <c r="H55" s="75"/>
      <c r="I55" s="75"/>
      <c r="J55" s="75"/>
      <c r="K55" s="76"/>
      <c r="L55" s="46"/>
      <c r="M55" s="21"/>
      <c r="N55" s="3"/>
      <c r="O55" s="1"/>
      <c r="S55" s="2"/>
      <c r="T55" s="2"/>
      <c r="X55" s="21"/>
      <c r="Y55" s="3"/>
      <c r="AA55" s="2"/>
      <c r="AB55" s="2"/>
      <c r="AC55" s="2"/>
      <c r="AD55" s="2"/>
      <c r="AE55" s="2"/>
      <c r="AF55" s="2"/>
    </row>
    <row r="56" spans="2:34">
      <c r="B56" s="86" t="s">
        <v>40</v>
      </c>
      <c r="C56" s="87"/>
      <c r="D56" s="87"/>
      <c r="E56" s="87"/>
      <c r="F56" s="87"/>
      <c r="G56" s="87"/>
      <c r="H56" s="87"/>
      <c r="I56" s="87"/>
      <c r="J56" s="87"/>
      <c r="K56" s="88"/>
      <c r="L56" s="47"/>
      <c r="M56" s="21"/>
      <c r="N56" s="3"/>
      <c r="O56" s="1"/>
      <c r="S56" s="2"/>
      <c r="T56" s="2"/>
      <c r="X56" s="21"/>
      <c r="Y56" s="3"/>
      <c r="AA56" s="2"/>
      <c r="AB56" s="2"/>
      <c r="AC56" s="2"/>
      <c r="AD56" s="2"/>
      <c r="AE56" s="2"/>
      <c r="AF56" s="2"/>
    </row>
    <row r="57" spans="2:34">
      <c r="B57" s="30"/>
      <c r="C57" s="98" t="s">
        <v>41</v>
      </c>
      <c r="D57" s="99"/>
      <c r="E57" s="99"/>
      <c r="F57" s="99"/>
      <c r="G57" s="99"/>
      <c r="H57" s="99"/>
      <c r="I57" s="99"/>
      <c r="J57" s="99"/>
      <c r="K57" s="100"/>
      <c r="L57" s="18"/>
      <c r="M57" s="21"/>
      <c r="N57" s="3"/>
      <c r="O57" s="1"/>
      <c r="S57" s="2"/>
      <c r="T57" s="2"/>
      <c r="X57" s="21"/>
      <c r="Y57" s="3"/>
      <c r="AA57" s="2"/>
      <c r="AB57" s="2"/>
      <c r="AC57" s="2"/>
      <c r="AD57" s="2"/>
      <c r="AE57" s="2"/>
      <c r="AF57" s="2"/>
    </row>
    <row r="58" spans="2:34">
      <c r="B58" s="103">
        <f>+B51+1</f>
        <v>8</v>
      </c>
      <c r="C58" s="26">
        <v>1</v>
      </c>
      <c r="D58" s="5" t="str">
        <f>CONCATENATE("SLU0",B$24,"-",C58)</f>
        <v>SLU02-1</v>
      </c>
      <c r="E58" s="6">
        <f>+$M$4</f>
        <v>1</v>
      </c>
      <c r="F58" s="27">
        <f>+$N$5</f>
        <v>2.2572000000000001</v>
      </c>
      <c r="G58" s="6">
        <v>0</v>
      </c>
      <c r="H58" s="6">
        <v>0</v>
      </c>
      <c r="I58" s="6">
        <f>+$N$10</f>
        <v>1.2</v>
      </c>
      <c r="J58" s="6"/>
      <c r="K58" s="31"/>
      <c r="L58" s="1"/>
      <c r="M58" s="21"/>
      <c r="N58" s="3"/>
      <c r="O58" s="1"/>
      <c r="S58" s="2"/>
      <c r="T58" s="2"/>
      <c r="X58" s="21"/>
      <c r="Y58" s="3"/>
      <c r="AA58" s="2"/>
      <c r="AB58" s="2"/>
      <c r="AC58" s="2"/>
      <c r="AD58" s="2"/>
      <c r="AE58" s="2"/>
      <c r="AF58" s="2"/>
    </row>
    <row r="59" spans="2:34">
      <c r="B59" s="103"/>
      <c r="C59" s="26">
        <f>C58+1</f>
        <v>2</v>
      </c>
      <c r="D59" s="5" t="str">
        <f t="shared" ref="D59:D61" si="39">CONCATENATE("SLU0",B$24,"-",C59)</f>
        <v>SLU02-2</v>
      </c>
      <c r="E59" s="6">
        <f t="shared" ref="E59:E61" si="40">+$M$4</f>
        <v>1</v>
      </c>
      <c r="F59" s="27">
        <f t="shared" ref="F59:F61" si="41">+$N$5</f>
        <v>2.2572000000000001</v>
      </c>
      <c r="G59" s="6">
        <f>$N$6*$O$6</f>
        <v>0.89999999999999991</v>
      </c>
      <c r="H59" s="6">
        <v>0</v>
      </c>
      <c r="I59" s="6">
        <f t="shared" ref="I59:I61" si="42">+$N$10</f>
        <v>1.2</v>
      </c>
      <c r="J59" s="6"/>
      <c r="K59" s="31"/>
      <c r="L59" s="1"/>
      <c r="M59" s="21"/>
      <c r="N59" s="3"/>
      <c r="O59" s="1"/>
      <c r="S59" s="2"/>
      <c r="T59" s="2"/>
      <c r="X59" s="21"/>
      <c r="Y59" s="3"/>
      <c r="AA59" s="2"/>
      <c r="AB59" s="2"/>
      <c r="AC59" s="2"/>
      <c r="AD59" s="2"/>
      <c r="AE59" s="2"/>
      <c r="AF59" s="2"/>
    </row>
    <row r="60" spans="2:34">
      <c r="B60" s="103"/>
      <c r="C60" s="26">
        <f t="shared" ref="C60:C61" si="43">C59+1</f>
        <v>3</v>
      </c>
      <c r="D60" s="5" t="str">
        <f t="shared" si="39"/>
        <v>SLU02-3</v>
      </c>
      <c r="E60" s="6">
        <f t="shared" si="40"/>
        <v>1</v>
      </c>
      <c r="F60" s="27">
        <f t="shared" si="41"/>
        <v>2.2572000000000001</v>
      </c>
      <c r="G60" s="6">
        <v>0</v>
      </c>
      <c r="H60" s="6">
        <f>$N$7*$O$7</f>
        <v>0.89999999999999991</v>
      </c>
      <c r="I60" s="6">
        <f t="shared" si="42"/>
        <v>1.2</v>
      </c>
      <c r="J60" s="6"/>
      <c r="K60" s="31"/>
      <c r="L60" s="1"/>
      <c r="M60" s="21"/>
      <c r="N60" s="3"/>
      <c r="O60" s="1"/>
      <c r="S60" s="2"/>
      <c r="T60" s="2"/>
      <c r="W60" s="4"/>
      <c r="X60" s="21"/>
      <c r="Y60" s="3"/>
      <c r="AA60" s="2"/>
      <c r="AB60" s="2"/>
      <c r="AC60" s="2"/>
      <c r="AD60" s="2"/>
      <c r="AE60" s="2"/>
      <c r="AF60" s="2"/>
      <c r="AH60" s="4"/>
    </row>
    <row r="61" spans="2:34">
      <c r="B61" s="103"/>
      <c r="C61" s="26">
        <f t="shared" si="43"/>
        <v>4</v>
      </c>
      <c r="D61" s="5" t="str">
        <f t="shared" si="39"/>
        <v>SLU02-4</v>
      </c>
      <c r="E61" s="6">
        <f t="shared" si="40"/>
        <v>1</v>
      </c>
      <c r="F61" s="27">
        <f t="shared" si="41"/>
        <v>2.2572000000000001</v>
      </c>
      <c r="G61" s="6">
        <f>+$N$6*$O$6</f>
        <v>0.89999999999999991</v>
      </c>
      <c r="H61" s="6">
        <f>$N$7*$O$7</f>
        <v>0.89999999999999991</v>
      </c>
      <c r="I61" s="6">
        <f t="shared" si="42"/>
        <v>1.2</v>
      </c>
      <c r="J61" s="6"/>
      <c r="K61" s="31"/>
      <c r="L61" s="1"/>
      <c r="M61" s="1"/>
      <c r="N61" s="1"/>
      <c r="O61" s="1"/>
      <c r="S61" s="2"/>
      <c r="T61" s="2"/>
      <c r="X61" s="21"/>
      <c r="Y61" s="3"/>
      <c r="AA61" s="2"/>
      <c r="AB61" s="2"/>
      <c r="AC61" s="2"/>
      <c r="AD61" s="2"/>
      <c r="AE61" s="2"/>
      <c r="AF61" s="2"/>
    </row>
    <row r="62" spans="2:34">
      <c r="B62" s="30"/>
      <c r="C62" s="98" t="s">
        <v>42</v>
      </c>
      <c r="D62" s="99"/>
      <c r="E62" s="99"/>
      <c r="F62" s="99"/>
      <c r="G62" s="99"/>
      <c r="H62" s="99"/>
      <c r="I62" s="99"/>
      <c r="J62" s="99"/>
      <c r="K62" s="100"/>
      <c r="L62" s="18"/>
      <c r="M62" s="21"/>
      <c r="N62" s="3"/>
      <c r="O62" s="1"/>
      <c r="S62" s="2"/>
      <c r="T62" s="2"/>
      <c r="AA62" s="2"/>
      <c r="AB62" s="2"/>
      <c r="AC62" s="2"/>
      <c r="AD62" s="2"/>
      <c r="AE62" s="2"/>
      <c r="AF62" s="2"/>
    </row>
    <row r="63" spans="2:34">
      <c r="B63" s="103">
        <f>B58+1</f>
        <v>9</v>
      </c>
      <c r="C63" s="26">
        <v>1</v>
      </c>
      <c r="D63" s="5" t="str">
        <f>CONCATENATE("SLU0",B$29,"-",C63)</f>
        <v>SLU03-1</v>
      </c>
      <c r="E63" s="6">
        <f>+$N$4</f>
        <v>1.35</v>
      </c>
      <c r="F63" s="27">
        <f t="shared" ref="F63:F66" si="44">+$N$5</f>
        <v>2.2572000000000001</v>
      </c>
      <c r="G63" s="6">
        <v>0</v>
      </c>
      <c r="H63" s="6">
        <v>0</v>
      </c>
      <c r="I63" s="6">
        <f>+$N$10</f>
        <v>1.2</v>
      </c>
      <c r="J63" s="6"/>
      <c r="K63" s="31"/>
      <c r="L63" s="1"/>
      <c r="M63" s="21"/>
      <c r="N63" s="3"/>
      <c r="O63" s="1"/>
      <c r="S63" s="2"/>
      <c r="T63" s="2"/>
      <c r="X63" s="3"/>
      <c r="Y63" s="3"/>
      <c r="AA63" s="2"/>
      <c r="AB63" s="2"/>
      <c r="AC63" s="2"/>
      <c r="AD63" s="2"/>
      <c r="AE63" s="2"/>
      <c r="AF63" s="2"/>
    </row>
    <row r="64" spans="2:34">
      <c r="B64" s="103"/>
      <c r="C64" s="26">
        <f>C63+1</f>
        <v>2</v>
      </c>
      <c r="D64" s="5" t="str">
        <f>CONCATENATE("SLU0",B$29,"-",C64)</f>
        <v>SLU03-2</v>
      </c>
      <c r="E64" s="6">
        <f t="shared" ref="E64:E66" si="45">+$N$4</f>
        <v>1.35</v>
      </c>
      <c r="F64" s="27">
        <f t="shared" si="44"/>
        <v>2.2572000000000001</v>
      </c>
      <c r="G64" s="6">
        <f>$N$6*$O$6</f>
        <v>0.89999999999999991</v>
      </c>
      <c r="H64" s="6">
        <v>0</v>
      </c>
      <c r="I64" s="6">
        <f t="shared" ref="I64:I66" si="46">+$N$10</f>
        <v>1.2</v>
      </c>
      <c r="J64" s="6"/>
      <c r="K64" s="31"/>
      <c r="L64" s="1"/>
      <c r="M64" s="21"/>
      <c r="N64" s="3"/>
      <c r="O64" s="1"/>
      <c r="S64" s="2"/>
      <c r="T64" s="2"/>
      <c r="X64" s="3"/>
      <c r="Y64" s="3"/>
      <c r="AA64" s="2"/>
      <c r="AB64" s="2"/>
      <c r="AC64" s="2"/>
      <c r="AD64" s="2"/>
      <c r="AE64" s="2"/>
      <c r="AF64" s="2"/>
    </row>
    <row r="65" spans="2:32">
      <c r="B65" s="103"/>
      <c r="C65" s="26">
        <f t="shared" ref="C65:C66" si="47">C64+1</f>
        <v>3</v>
      </c>
      <c r="D65" s="5" t="str">
        <f>CONCATENATE("SLU0",B$29,"-",C65)</f>
        <v>SLU03-3</v>
      </c>
      <c r="E65" s="6">
        <f t="shared" si="45"/>
        <v>1.35</v>
      </c>
      <c r="F65" s="27">
        <f t="shared" si="44"/>
        <v>2.2572000000000001</v>
      </c>
      <c r="G65" s="6">
        <v>0</v>
      </c>
      <c r="H65" s="6">
        <f>$N$7*$O$7</f>
        <v>0.89999999999999991</v>
      </c>
      <c r="I65" s="6">
        <f t="shared" si="46"/>
        <v>1.2</v>
      </c>
      <c r="J65" s="6"/>
      <c r="K65" s="31"/>
      <c r="L65" s="1"/>
      <c r="M65" s="21"/>
      <c r="N65" s="3"/>
      <c r="O65" s="1"/>
      <c r="S65" s="2"/>
      <c r="T65" s="2"/>
      <c r="X65" s="3"/>
      <c r="Y65" s="3"/>
      <c r="AA65" s="2"/>
      <c r="AB65" s="2"/>
      <c r="AC65" s="2"/>
      <c r="AD65" s="2"/>
      <c r="AE65" s="2"/>
      <c r="AF65" s="2"/>
    </row>
    <row r="66" spans="2:32">
      <c r="B66" s="103"/>
      <c r="C66" s="26">
        <f t="shared" si="47"/>
        <v>4</v>
      </c>
      <c r="D66" s="5" t="str">
        <f>CONCATENATE("SLU0",B$29,"-",C66)</f>
        <v>SLU03-4</v>
      </c>
      <c r="E66" s="6">
        <f t="shared" si="45"/>
        <v>1.35</v>
      </c>
      <c r="F66" s="27">
        <f t="shared" si="44"/>
        <v>2.2572000000000001</v>
      </c>
      <c r="G66" s="6">
        <f>+$N$6*$O$6</f>
        <v>0.89999999999999991</v>
      </c>
      <c r="H66" s="6">
        <f>$N$7*$O$7</f>
        <v>0.89999999999999991</v>
      </c>
      <c r="I66" s="6">
        <f t="shared" si="46"/>
        <v>1.2</v>
      </c>
      <c r="J66" s="6"/>
      <c r="K66" s="31"/>
      <c r="L66" s="1"/>
      <c r="M66" s="21"/>
      <c r="N66" s="3"/>
      <c r="O66" s="1"/>
      <c r="S66" s="2"/>
      <c r="T66" s="2"/>
      <c r="X66" s="3"/>
      <c r="Y66" s="3"/>
      <c r="AA66" s="2"/>
      <c r="AB66" s="2"/>
      <c r="AC66" s="2"/>
      <c r="AD66" s="2"/>
      <c r="AE66" s="2"/>
      <c r="AF66" s="2"/>
    </row>
    <row r="67" spans="2:32">
      <c r="B67" s="69" t="s">
        <v>43</v>
      </c>
      <c r="C67" s="70"/>
      <c r="D67" s="70"/>
      <c r="E67" s="70"/>
      <c r="F67" s="70"/>
      <c r="G67" s="70"/>
      <c r="H67" s="70"/>
      <c r="I67" s="70"/>
      <c r="J67" s="70"/>
      <c r="K67" s="71"/>
      <c r="L67" s="47"/>
      <c r="M67" s="21"/>
      <c r="N67" s="3"/>
      <c r="O67" s="1"/>
      <c r="S67" s="2"/>
      <c r="T67" s="2"/>
      <c r="X67" s="3"/>
      <c r="Y67" s="3"/>
      <c r="AA67" s="2"/>
      <c r="AB67" s="2"/>
      <c r="AC67" s="2"/>
      <c r="AD67" s="2"/>
      <c r="AE67" s="2"/>
      <c r="AF67" s="2"/>
    </row>
    <row r="68" spans="2:32">
      <c r="B68" s="30"/>
      <c r="C68" s="98" t="s">
        <v>41</v>
      </c>
      <c r="D68" s="99"/>
      <c r="E68" s="99"/>
      <c r="F68" s="99"/>
      <c r="G68" s="99"/>
      <c r="H68" s="99"/>
      <c r="I68" s="99"/>
      <c r="J68" s="99"/>
      <c r="K68" s="100"/>
      <c r="L68" s="18"/>
      <c r="M68" s="21"/>
      <c r="N68" s="3"/>
      <c r="O68" s="1"/>
      <c r="S68" s="2"/>
      <c r="T68" s="2"/>
      <c r="X68" s="3"/>
      <c r="Y68" s="3"/>
      <c r="AA68" s="2"/>
      <c r="AB68" s="2"/>
      <c r="AC68" s="2"/>
      <c r="AD68" s="2"/>
      <c r="AE68" s="2"/>
      <c r="AF68" s="2"/>
    </row>
    <row r="69" spans="2:32">
      <c r="B69" s="103">
        <f>B63+1</f>
        <v>10</v>
      </c>
      <c r="C69" s="26">
        <v>1</v>
      </c>
      <c r="D69" s="5" t="str">
        <f>CONCATENATE("SLU0",B$35,"-",C69)</f>
        <v>SLU04-1</v>
      </c>
      <c r="E69" s="6">
        <f>+$M$4</f>
        <v>1</v>
      </c>
      <c r="F69" s="6">
        <v>0</v>
      </c>
      <c r="G69" s="27">
        <f>+$N$6</f>
        <v>1.5</v>
      </c>
      <c r="H69" s="6">
        <v>0</v>
      </c>
      <c r="I69" s="6">
        <f>+$N$10</f>
        <v>1.2</v>
      </c>
      <c r="J69" s="6"/>
      <c r="K69" s="31"/>
      <c r="L69" s="1"/>
      <c r="M69" s="21"/>
      <c r="N69" s="3"/>
      <c r="O69" s="1"/>
      <c r="S69" s="2"/>
      <c r="T69" s="2"/>
      <c r="X69" s="3"/>
      <c r="Y69" s="3"/>
      <c r="AA69" s="2"/>
      <c r="AB69" s="2"/>
      <c r="AC69" s="2"/>
      <c r="AD69" s="2"/>
      <c r="AE69" s="2"/>
      <c r="AF69" s="2"/>
    </row>
    <row r="70" spans="2:32">
      <c r="B70" s="103"/>
      <c r="C70" s="26">
        <f>C69+1</f>
        <v>2</v>
      </c>
      <c r="D70" s="5" t="str">
        <f>CONCATENATE("SLU0",B$35,"-",C70)</f>
        <v>SLU04-2</v>
      </c>
      <c r="E70" s="6">
        <f t="shared" ref="E70:E72" si="48">+$M$4</f>
        <v>1</v>
      </c>
      <c r="F70" s="6">
        <f>$N$5*$O$5</f>
        <v>3.0192307200000008</v>
      </c>
      <c r="G70" s="27">
        <f t="shared" ref="G70:G72" si="49">+$N$6</f>
        <v>1.5</v>
      </c>
      <c r="H70" s="6">
        <v>0</v>
      </c>
      <c r="I70" s="6">
        <f t="shared" ref="I70:I72" si="50">+$N$10</f>
        <v>1.2</v>
      </c>
      <c r="J70" s="6"/>
      <c r="K70" s="31"/>
      <c r="L70" s="1"/>
      <c r="S70" s="2"/>
      <c r="T70" s="2"/>
      <c r="U70" s="2"/>
      <c r="V70" s="2"/>
      <c r="X70" s="3"/>
      <c r="Y70" s="3"/>
      <c r="AA70" s="2"/>
      <c r="AB70" s="2"/>
      <c r="AC70" s="2"/>
      <c r="AD70" s="2"/>
      <c r="AE70" s="2"/>
      <c r="AF70" s="2"/>
    </row>
    <row r="71" spans="2:32">
      <c r="B71" s="103"/>
      <c r="C71" s="26">
        <f t="shared" ref="C71:C72" si="51">C70+1</f>
        <v>3</v>
      </c>
      <c r="D71" s="5" t="str">
        <f t="shared" ref="D71:D72" si="52">CONCATENATE("SLU0",B$35,"-",C71)</f>
        <v>SLU04-3</v>
      </c>
      <c r="E71" s="6">
        <f t="shared" si="48"/>
        <v>1</v>
      </c>
      <c r="F71" s="6">
        <v>0</v>
      </c>
      <c r="G71" s="27">
        <f t="shared" si="49"/>
        <v>1.5</v>
      </c>
      <c r="H71" s="6">
        <f>$N$7*$O$7</f>
        <v>0.89999999999999991</v>
      </c>
      <c r="I71" s="6">
        <f t="shared" si="50"/>
        <v>1.2</v>
      </c>
      <c r="J71" s="6"/>
      <c r="K71" s="31"/>
      <c r="L71" s="1"/>
      <c r="S71" s="2"/>
      <c r="T71" s="2"/>
      <c r="U71" s="2"/>
      <c r="V71" s="2"/>
      <c r="AA71" s="2"/>
      <c r="AB71" s="2"/>
      <c r="AC71" s="2"/>
      <c r="AD71" s="2"/>
      <c r="AE71" s="2"/>
      <c r="AF71" s="2"/>
    </row>
    <row r="72" spans="2:32">
      <c r="B72" s="103"/>
      <c r="C72" s="26">
        <f t="shared" si="51"/>
        <v>4</v>
      </c>
      <c r="D72" s="5" t="str">
        <f t="shared" si="52"/>
        <v>SLU04-4</v>
      </c>
      <c r="E72" s="6">
        <f t="shared" si="48"/>
        <v>1</v>
      </c>
      <c r="F72" s="6">
        <f>$N$5*$O$5</f>
        <v>3.0192307200000008</v>
      </c>
      <c r="G72" s="27">
        <f t="shared" si="49"/>
        <v>1.5</v>
      </c>
      <c r="H72" s="6">
        <f>$N$7*$O$7</f>
        <v>0.89999999999999991</v>
      </c>
      <c r="I72" s="6">
        <f t="shared" si="50"/>
        <v>1.2</v>
      </c>
      <c r="J72" s="6"/>
      <c r="K72" s="31"/>
      <c r="L72" s="1"/>
      <c r="S72" s="2"/>
      <c r="T72" s="2"/>
      <c r="U72" s="2"/>
      <c r="V72" s="2"/>
      <c r="X72" s="21"/>
      <c r="Y72" s="3"/>
      <c r="AA72" s="2"/>
      <c r="AB72" s="2"/>
      <c r="AC72" s="2"/>
      <c r="AD72" s="2"/>
      <c r="AE72" s="2"/>
      <c r="AF72" s="2"/>
    </row>
    <row r="73" spans="2:32">
      <c r="B73" s="30"/>
      <c r="C73" s="98" t="s">
        <v>42</v>
      </c>
      <c r="D73" s="99"/>
      <c r="E73" s="99"/>
      <c r="F73" s="99"/>
      <c r="G73" s="99"/>
      <c r="H73" s="99"/>
      <c r="I73" s="99"/>
      <c r="J73" s="99"/>
      <c r="K73" s="100"/>
      <c r="L73" s="18"/>
      <c r="S73" s="2"/>
      <c r="T73" s="2"/>
      <c r="U73" s="2"/>
      <c r="V73" s="2"/>
      <c r="X73" s="21"/>
      <c r="Y73" s="3"/>
      <c r="AA73" s="2"/>
      <c r="AB73" s="2"/>
      <c r="AC73" s="2"/>
      <c r="AD73" s="2"/>
      <c r="AE73" s="2"/>
      <c r="AF73" s="2"/>
    </row>
    <row r="74" spans="2:32">
      <c r="B74" s="103">
        <f>B69+1</f>
        <v>11</v>
      </c>
      <c r="C74" s="26">
        <v>1</v>
      </c>
      <c r="D74" s="5" t="str">
        <f>CONCATENATE("SLU0",B$35,"-",C74)</f>
        <v>SLU04-1</v>
      </c>
      <c r="E74" s="6">
        <f>+$N$4</f>
        <v>1.35</v>
      </c>
      <c r="F74" s="6">
        <v>0</v>
      </c>
      <c r="G74" s="27">
        <f>+$N$6</f>
        <v>1.5</v>
      </c>
      <c r="H74" s="6">
        <v>0</v>
      </c>
      <c r="I74" s="6">
        <f>+$N$10</f>
        <v>1.2</v>
      </c>
      <c r="J74" s="6"/>
      <c r="K74" s="31"/>
      <c r="L74" s="1"/>
      <c r="S74" s="2"/>
      <c r="T74" s="2"/>
      <c r="U74" s="2"/>
      <c r="V74" s="2"/>
      <c r="X74" s="21"/>
      <c r="Y74" s="3"/>
      <c r="AA74" s="2"/>
      <c r="AB74" s="2"/>
      <c r="AC74" s="2"/>
      <c r="AD74" s="2"/>
      <c r="AE74" s="2"/>
      <c r="AF74" s="2"/>
    </row>
    <row r="75" spans="2:32">
      <c r="B75" s="103"/>
      <c r="C75" s="26">
        <f>C74+1</f>
        <v>2</v>
      </c>
      <c r="D75" s="5" t="str">
        <f>CONCATENATE("SLU0",B$35,"-",C75)</f>
        <v>SLU04-2</v>
      </c>
      <c r="E75" s="6">
        <f t="shared" ref="E75:E77" si="53">+$N$4</f>
        <v>1.35</v>
      </c>
      <c r="F75" s="6">
        <f>$N$5*$O$5</f>
        <v>3.0192307200000008</v>
      </c>
      <c r="G75" s="27">
        <f t="shared" ref="G75:G77" si="54">+$N$6</f>
        <v>1.5</v>
      </c>
      <c r="H75" s="6">
        <v>0</v>
      </c>
      <c r="I75" s="6">
        <f t="shared" ref="I75:I77" si="55">+$N$10</f>
        <v>1.2</v>
      </c>
      <c r="J75" s="6"/>
      <c r="K75" s="31"/>
      <c r="L75" s="1"/>
      <c r="S75" s="2"/>
      <c r="T75" s="2"/>
      <c r="U75" s="2"/>
      <c r="V75" s="2"/>
      <c r="X75" s="21"/>
      <c r="Y75" s="3"/>
      <c r="AA75" s="2"/>
      <c r="AB75" s="2"/>
      <c r="AC75" s="2"/>
      <c r="AD75" s="2"/>
      <c r="AE75" s="2"/>
      <c r="AF75" s="2"/>
    </row>
    <row r="76" spans="2:32">
      <c r="B76" s="103"/>
      <c r="C76" s="26">
        <f t="shared" ref="C76:C77" si="56">C75+1</f>
        <v>3</v>
      </c>
      <c r="D76" s="5" t="str">
        <f t="shared" ref="D76:D77" si="57">CONCATENATE("SLU0",B$35,"-",C76)</f>
        <v>SLU04-3</v>
      </c>
      <c r="E76" s="6">
        <f t="shared" si="53"/>
        <v>1.35</v>
      </c>
      <c r="F76" s="6">
        <v>0</v>
      </c>
      <c r="G76" s="27">
        <f t="shared" si="54"/>
        <v>1.5</v>
      </c>
      <c r="H76" s="6">
        <f>$N$7*$O$7</f>
        <v>0.89999999999999991</v>
      </c>
      <c r="I76" s="6">
        <f t="shared" si="55"/>
        <v>1.2</v>
      </c>
      <c r="J76" s="6"/>
      <c r="K76" s="31"/>
      <c r="L76" s="1"/>
      <c r="S76" s="2"/>
      <c r="T76" s="2"/>
      <c r="U76" s="2"/>
      <c r="V76" s="2"/>
      <c r="X76" s="21"/>
      <c r="Y76" s="3"/>
      <c r="AA76" s="2"/>
      <c r="AB76" s="2"/>
      <c r="AC76" s="2"/>
      <c r="AD76" s="2"/>
      <c r="AE76" s="2"/>
      <c r="AF76" s="2"/>
    </row>
    <row r="77" spans="2:32">
      <c r="B77" s="103"/>
      <c r="C77" s="26">
        <f t="shared" si="56"/>
        <v>4</v>
      </c>
      <c r="D77" s="5" t="str">
        <f t="shared" si="57"/>
        <v>SLU04-4</v>
      </c>
      <c r="E77" s="6">
        <f t="shared" si="53"/>
        <v>1.35</v>
      </c>
      <c r="F77" s="6">
        <f>$N$5*$O$5</f>
        <v>3.0192307200000008</v>
      </c>
      <c r="G77" s="27">
        <f t="shared" si="54"/>
        <v>1.5</v>
      </c>
      <c r="H77" s="6">
        <f>$N$7*$O$7</f>
        <v>0.89999999999999991</v>
      </c>
      <c r="I77" s="6">
        <f t="shared" si="55"/>
        <v>1.2</v>
      </c>
      <c r="J77" s="6"/>
      <c r="K77" s="31"/>
      <c r="L77" s="1"/>
      <c r="S77" s="2"/>
      <c r="T77" s="2"/>
      <c r="U77" s="2"/>
      <c r="V77" s="2"/>
      <c r="X77" s="21"/>
      <c r="Y77" s="3"/>
      <c r="AA77" s="2"/>
      <c r="AB77" s="2"/>
      <c r="AC77" s="2"/>
      <c r="AD77" s="2"/>
      <c r="AE77" s="2"/>
      <c r="AF77" s="2"/>
    </row>
    <row r="78" spans="2:32">
      <c r="B78" s="69" t="s">
        <v>44</v>
      </c>
      <c r="C78" s="70"/>
      <c r="D78" s="70"/>
      <c r="E78" s="70"/>
      <c r="F78" s="70"/>
      <c r="G78" s="70"/>
      <c r="H78" s="70"/>
      <c r="I78" s="70"/>
      <c r="J78" s="70"/>
      <c r="K78" s="71"/>
      <c r="L78" s="47"/>
      <c r="S78" s="2"/>
      <c r="T78" s="2"/>
      <c r="U78" s="2"/>
      <c r="V78" s="2"/>
      <c r="X78" s="21"/>
      <c r="Y78" s="3"/>
      <c r="AA78" s="2"/>
      <c r="AB78" s="2"/>
      <c r="AC78" s="2"/>
      <c r="AD78" s="2"/>
      <c r="AE78" s="2"/>
      <c r="AF78" s="2"/>
    </row>
    <row r="79" spans="2:32">
      <c r="B79" s="30"/>
      <c r="C79" s="98" t="s">
        <v>41</v>
      </c>
      <c r="D79" s="99"/>
      <c r="E79" s="99"/>
      <c r="F79" s="99"/>
      <c r="G79" s="99"/>
      <c r="H79" s="99"/>
      <c r="I79" s="99"/>
      <c r="J79" s="99"/>
      <c r="K79" s="100"/>
      <c r="L79" s="18"/>
      <c r="S79" s="2"/>
      <c r="T79" s="2"/>
      <c r="U79" s="2"/>
      <c r="V79" s="2"/>
      <c r="X79" s="21"/>
      <c r="Y79" s="3"/>
      <c r="AA79" s="2"/>
      <c r="AB79" s="2"/>
      <c r="AC79" s="2"/>
      <c r="AD79" s="2"/>
      <c r="AE79" s="2"/>
      <c r="AF79" s="2"/>
    </row>
    <row r="80" spans="2:32">
      <c r="B80" s="103">
        <f>B74+1</f>
        <v>12</v>
      </c>
      <c r="C80" s="26">
        <v>1</v>
      </c>
      <c r="D80" s="5" t="str">
        <f>CONCATENATE("SLU0",B$46,"-",C80)</f>
        <v>SLU06-1</v>
      </c>
      <c r="E80" s="6">
        <f>+$M$4</f>
        <v>1</v>
      </c>
      <c r="F80" s="6">
        <v>0</v>
      </c>
      <c r="G80" s="6">
        <v>0</v>
      </c>
      <c r="H80" s="27">
        <f>+$N$7</f>
        <v>1.5</v>
      </c>
      <c r="I80" s="6">
        <f>+$N$10</f>
        <v>1.2</v>
      </c>
      <c r="J80" s="6"/>
      <c r="K80" s="31"/>
      <c r="L80" s="1"/>
      <c r="S80" s="2"/>
      <c r="T80" s="2"/>
      <c r="U80" s="2"/>
      <c r="V80" s="2"/>
      <c r="AA80" s="2"/>
      <c r="AB80" s="2"/>
      <c r="AC80" s="2"/>
      <c r="AD80" s="2"/>
      <c r="AE80" s="2"/>
      <c r="AF80" s="2"/>
    </row>
    <row r="81" spans="2:32">
      <c r="B81" s="103"/>
      <c r="C81" s="26">
        <f>C80+1</f>
        <v>2</v>
      </c>
      <c r="D81" s="5" t="str">
        <f>CONCATENATE("SLU0",B$46,"-",C81)</f>
        <v>SLU06-2</v>
      </c>
      <c r="E81" s="6">
        <f t="shared" ref="E81:E83" si="58">+$M$4</f>
        <v>1</v>
      </c>
      <c r="F81" s="6">
        <f>$N$5*$O$5</f>
        <v>3.0192307200000008</v>
      </c>
      <c r="G81" s="6">
        <f>$N$6*$O$6</f>
        <v>0.89999999999999991</v>
      </c>
      <c r="H81" s="27">
        <f t="shared" ref="H81:H83" si="59">+$N$7</f>
        <v>1.5</v>
      </c>
      <c r="I81" s="6">
        <f t="shared" ref="I81:I83" si="60">+$N$10</f>
        <v>1.2</v>
      </c>
      <c r="J81" s="6"/>
      <c r="K81" s="31"/>
      <c r="L81" s="1"/>
      <c r="S81" s="2"/>
      <c r="T81" s="2"/>
      <c r="U81" s="2"/>
      <c r="V81" s="2"/>
      <c r="X81" s="21"/>
      <c r="Y81" s="3"/>
      <c r="AA81" s="2"/>
      <c r="AB81" s="2"/>
      <c r="AC81" s="2"/>
      <c r="AD81" s="2"/>
      <c r="AE81" s="2"/>
      <c r="AF81" s="2"/>
    </row>
    <row r="82" spans="2:32">
      <c r="B82" s="103"/>
      <c r="C82" s="26">
        <f t="shared" ref="C82:C83" si="61">C81+1</f>
        <v>3</v>
      </c>
      <c r="D82" s="5" t="str">
        <f>CONCATENATE("SLU0",B$46,"-",C82)</f>
        <v>SLU06-3</v>
      </c>
      <c r="E82" s="6">
        <f t="shared" si="58"/>
        <v>1</v>
      </c>
      <c r="F82" s="6">
        <v>0</v>
      </c>
      <c r="G82" s="6">
        <v>0</v>
      </c>
      <c r="H82" s="27">
        <f t="shared" si="59"/>
        <v>1.5</v>
      </c>
      <c r="I82" s="6">
        <f t="shared" si="60"/>
        <v>1.2</v>
      </c>
      <c r="J82" s="6"/>
      <c r="K82" s="31"/>
      <c r="L82" s="1"/>
      <c r="S82" s="2"/>
      <c r="T82" s="2"/>
      <c r="X82" s="21"/>
      <c r="Y82" s="3"/>
      <c r="AA82" s="2"/>
      <c r="AB82" s="2"/>
      <c r="AC82" s="2"/>
      <c r="AD82" s="2"/>
      <c r="AE82" s="2"/>
      <c r="AF82" s="2"/>
    </row>
    <row r="83" spans="2:32">
      <c r="B83" s="103"/>
      <c r="C83" s="26">
        <f t="shared" si="61"/>
        <v>4</v>
      </c>
      <c r="D83" s="5" t="str">
        <f>CONCATENATE("SLU0",B$46,"-",C83)</f>
        <v>SLU06-4</v>
      </c>
      <c r="E83" s="6">
        <f t="shared" si="58"/>
        <v>1</v>
      </c>
      <c r="F83" s="6">
        <f>$N$5*$O$5</f>
        <v>3.0192307200000008</v>
      </c>
      <c r="G83" s="6">
        <f>+$N$6*$O$6</f>
        <v>0.89999999999999991</v>
      </c>
      <c r="H83" s="27">
        <f t="shared" si="59"/>
        <v>1.5</v>
      </c>
      <c r="I83" s="6">
        <f t="shared" si="60"/>
        <v>1.2</v>
      </c>
      <c r="J83" s="6"/>
      <c r="K83" s="31"/>
      <c r="L83" s="1"/>
      <c r="S83" s="2"/>
      <c r="T83" s="2"/>
      <c r="X83" s="21"/>
      <c r="Y83" s="3"/>
      <c r="AA83" s="2"/>
      <c r="AB83" s="2"/>
      <c r="AC83" s="2"/>
      <c r="AD83" s="2"/>
      <c r="AE83" s="2"/>
      <c r="AF83" s="2"/>
    </row>
    <row r="84" spans="2:32">
      <c r="B84" s="30"/>
      <c r="C84" s="98" t="s">
        <v>42</v>
      </c>
      <c r="D84" s="99"/>
      <c r="E84" s="99"/>
      <c r="F84" s="99"/>
      <c r="G84" s="99"/>
      <c r="H84" s="99"/>
      <c r="I84" s="99"/>
      <c r="J84" s="99"/>
      <c r="K84" s="100"/>
      <c r="L84" s="18"/>
      <c r="S84" s="2"/>
      <c r="T84" s="2"/>
      <c r="X84" s="21"/>
      <c r="Y84" s="3"/>
      <c r="AA84" s="2"/>
      <c r="AB84" s="2"/>
      <c r="AC84" s="2"/>
      <c r="AD84" s="2"/>
      <c r="AE84" s="2"/>
      <c r="AF84" s="2"/>
    </row>
    <row r="85" spans="2:32">
      <c r="B85" s="103">
        <f>B80+1</f>
        <v>13</v>
      </c>
      <c r="C85" s="26">
        <v>1</v>
      </c>
      <c r="D85" s="5" t="str">
        <f>CONCATENATE("SLU0",B$46,"-",C85)</f>
        <v>SLU06-1</v>
      </c>
      <c r="E85" s="6">
        <f>+$N$4</f>
        <v>1.35</v>
      </c>
      <c r="F85" s="6">
        <v>0</v>
      </c>
      <c r="G85" s="6">
        <v>0</v>
      </c>
      <c r="H85" s="27">
        <f>+$N$7</f>
        <v>1.5</v>
      </c>
      <c r="I85" s="6">
        <f>+$N$10</f>
        <v>1.2</v>
      </c>
      <c r="J85" s="6"/>
      <c r="K85" s="31"/>
      <c r="L85" s="1"/>
      <c r="S85" s="2"/>
      <c r="T85" s="2"/>
      <c r="X85" s="21"/>
      <c r="Y85" s="3"/>
      <c r="AA85" s="2"/>
      <c r="AB85" s="2"/>
      <c r="AC85" s="2"/>
      <c r="AD85" s="2"/>
      <c r="AE85" s="2"/>
      <c r="AF85" s="2"/>
    </row>
    <row r="86" spans="2:32">
      <c r="B86" s="103"/>
      <c r="C86" s="26">
        <f>C85+1</f>
        <v>2</v>
      </c>
      <c r="D86" s="5" t="str">
        <f>CONCATENATE("SLU0",B$46,"-",C86)</f>
        <v>SLU06-2</v>
      </c>
      <c r="E86" s="6">
        <f t="shared" ref="E86:E88" si="62">+$N$4</f>
        <v>1.35</v>
      </c>
      <c r="F86" s="6">
        <f>$N$5*$O$5</f>
        <v>3.0192307200000008</v>
      </c>
      <c r="G86" s="6">
        <f>$N$6*$O$6</f>
        <v>0.89999999999999991</v>
      </c>
      <c r="H86" s="27">
        <f t="shared" ref="H86:H88" si="63">+$N$7</f>
        <v>1.5</v>
      </c>
      <c r="I86" s="6">
        <f t="shared" ref="I86:I88" si="64">+$N$10</f>
        <v>1.2</v>
      </c>
      <c r="J86" s="6"/>
      <c r="K86" s="31"/>
      <c r="L86" s="1"/>
      <c r="S86" s="2"/>
      <c r="T86" s="2"/>
      <c r="X86" s="21"/>
      <c r="Y86" s="3"/>
      <c r="AA86" s="2"/>
      <c r="AB86" s="2"/>
      <c r="AC86" s="2"/>
      <c r="AD86" s="2"/>
      <c r="AE86" s="2"/>
      <c r="AF86" s="2"/>
    </row>
    <row r="87" spans="2:32">
      <c r="B87" s="103"/>
      <c r="C87" s="26">
        <f t="shared" ref="C87:C88" si="65">C86+1</f>
        <v>3</v>
      </c>
      <c r="D87" s="5" t="str">
        <f>CONCATENATE("SLU0",B$46,"-",C87)</f>
        <v>SLU06-3</v>
      </c>
      <c r="E87" s="6">
        <f t="shared" si="62"/>
        <v>1.35</v>
      </c>
      <c r="F87" s="6">
        <v>0</v>
      </c>
      <c r="G87" s="6">
        <v>0</v>
      </c>
      <c r="H87" s="27">
        <f t="shared" si="63"/>
        <v>1.5</v>
      </c>
      <c r="I87" s="6">
        <f t="shared" si="64"/>
        <v>1.2</v>
      </c>
      <c r="J87" s="6"/>
      <c r="K87" s="31"/>
      <c r="L87" s="1"/>
      <c r="S87" s="2"/>
      <c r="T87" s="2"/>
      <c r="X87" s="21"/>
      <c r="Y87" s="3"/>
      <c r="AA87" s="2"/>
      <c r="AB87" s="2"/>
      <c r="AC87" s="2"/>
      <c r="AD87" s="2"/>
      <c r="AE87" s="2"/>
      <c r="AF87" s="2"/>
    </row>
    <row r="88" spans="2:32" ht="14.4" thickBot="1">
      <c r="B88" s="106"/>
      <c r="C88" s="33">
        <f t="shared" si="65"/>
        <v>4</v>
      </c>
      <c r="D88" s="34" t="str">
        <f>CONCATENATE("SLU0",B$46,"-",C88)</f>
        <v>SLU06-4</v>
      </c>
      <c r="E88" s="35">
        <f t="shared" si="62"/>
        <v>1.35</v>
      </c>
      <c r="F88" s="35">
        <f>$N$5*$O$5</f>
        <v>3.0192307200000008</v>
      </c>
      <c r="G88" s="35">
        <f>+$N$6*$O$6</f>
        <v>0.89999999999999991</v>
      </c>
      <c r="H88" s="36">
        <f t="shared" si="63"/>
        <v>1.5</v>
      </c>
      <c r="I88" s="35">
        <f t="shared" si="64"/>
        <v>1.2</v>
      </c>
      <c r="J88" s="35"/>
      <c r="K88" s="37"/>
      <c r="L88" s="1"/>
      <c r="S88" s="2"/>
      <c r="T88" s="2"/>
      <c r="X88" s="21"/>
      <c r="Y88" s="3"/>
      <c r="AA88" s="2"/>
      <c r="AB88" s="2"/>
      <c r="AC88" s="2"/>
      <c r="AD88" s="2"/>
      <c r="AE88" s="2"/>
      <c r="AF88" s="2"/>
    </row>
    <row r="89" spans="2:3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S89" s="2"/>
      <c r="T89" s="2"/>
    </row>
    <row r="90" spans="2:3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S90" s="2"/>
      <c r="T90" s="2"/>
    </row>
    <row r="91" spans="2:3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S91" s="2"/>
      <c r="T91" s="2"/>
    </row>
    <row r="92" spans="2:3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S92" s="2"/>
      <c r="T92" s="2"/>
    </row>
    <row r="93" spans="2:3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S93" s="2"/>
      <c r="T93" s="2"/>
    </row>
    <row r="94" spans="2:3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S94" s="2"/>
      <c r="T94" s="2"/>
    </row>
    <row r="95" spans="2:3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S95" s="2"/>
      <c r="T95" s="2"/>
    </row>
    <row r="96" spans="2:3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S96" s="2"/>
      <c r="T96" s="2"/>
    </row>
    <row r="97" spans="2:23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S97" s="2"/>
      <c r="T97" s="2"/>
      <c r="W97" s="2"/>
    </row>
    <row r="98" spans="2:23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S98" s="2"/>
      <c r="T98" s="2"/>
      <c r="W98" s="2"/>
    </row>
    <row r="99" spans="2:23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S99" s="2"/>
      <c r="T99" s="2"/>
      <c r="W99" s="2"/>
    </row>
    <row r="100" spans="2:23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S100" s="2"/>
      <c r="T100" s="2"/>
      <c r="W100" s="2"/>
    </row>
    <row r="101" spans="2:23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S101" s="2"/>
      <c r="T101" s="2"/>
      <c r="W101" s="2"/>
    </row>
    <row r="102" spans="2:23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S102" s="2"/>
      <c r="T102" s="2"/>
      <c r="W102" s="2"/>
    </row>
    <row r="103" spans="2:23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S103" s="2"/>
      <c r="T103" s="2"/>
      <c r="W103" s="2"/>
    </row>
    <row r="104" spans="2:23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S104" s="2"/>
      <c r="T104" s="2"/>
      <c r="W104" s="2"/>
    </row>
    <row r="105" spans="2:23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S105" s="2"/>
      <c r="T105" s="2"/>
      <c r="W105" s="2"/>
    </row>
    <row r="106" spans="2:23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S106" s="2"/>
      <c r="T106" s="2"/>
      <c r="U106" s="2"/>
      <c r="V106" s="2"/>
      <c r="W106" s="2"/>
    </row>
    <row r="107" spans="2:23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S107" s="2"/>
      <c r="T107" s="2"/>
      <c r="U107" s="2"/>
      <c r="V107" s="2"/>
      <c r="W107" s="2"/>
    </row>
    <row r="108" spans="2:23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S108" s="2"/>
      <c r="T108" s="2"/>
      <c r="U108" s="2"/>
      <c r="V108" s="2"/>
      <c r="W108" s="2"/>
    </row>
    <row r="109" spans="2:23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S109" s="2"/>
      <c r="T109" s="2"/>
      <c r="U109" s="2"/>
      <c r="V109" s="2"/>
    </row>
    <row r="110" spans="2:23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S110" s="2"/>
      <c r="T110" s="2"/>
      <c r="U110" s="2"/>
      <c r="V110" s="2"/>
    </row>
    <row r="111" spans="2:23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S111" s="2"/>
      <c r="T111" s="2"/>
      <c r="U111" s="2"/>
      <c r="V111" s="2"/>
    </row>
    <row r="112" spans="2:23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S112" s="2"/>
      <c r="T112" s="2"/>
      <c r="U112" s="2"/>
      <c r="V112" s="2"/>
    </row>
    <row r="113" spans="2:2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S113" s="2"/>
      <c r="T113" s="2"/>
      <c r="U113" s="2"/>
      <c r="V113" s="2"/>
    </row>
    <row r="114" spans="2:2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S114" s="2"/>
      <c r="T114" s="2"/>
      <c r="U114" s="2"/>
      <c r="V114" s="2"/>
    </row>
    <row r="115" spans="2:2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S115" s="2"/>
      <c r="T115" s="2"/>
      <c r="U115" s="2"/>
      <c r="V115" s="2"/>
    </row>
    <row r="116" spans="2:2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S116" s="2"/>
      <c r="T116" s="2"/>
      <c r="U116" s="2"/>
      <c r="V116" s="2"/>
    </row>
    <row r="117" spans="2:2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S117" s="2"/>
      <c r="T117" s="2"/>
      <c r="U117" s="2"/>
      <c r="V117" s="2"/>
    </row>
    <row r="118" spans="2:2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S118" s="2"/>
      <c r="T118" s="2"/>
      <c r="U118" s="2"/>
      <c r="V118" s="2"/>
    </row>
    <row r="119" spans="2:2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S119" s="2"/>
      <c r="T119" s="2"/>
      <c r="U119" s="2"/>
      <c r="V119" s="2"/>
    </row>
    <row r="120" spans="2:2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S120" s="2"/>
      <c r="T120" s="2"/>
      <c r="U120" s="2"/>
      <c r="V120" s="2"/>
    </row>
    <row r="121" spans="2:2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S121" s="2"/>
      <c r="T121" s="2"/>
      <c r="U121" s="2"/>
      <c r="V121" s="2"/>
    </row>
    <row r="122" spans="2:2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S122" s="2"/>
      <c r="T122" s="2"/>
      <c r="U122" s="2"/>
      <c r="V122" s="2"/>
    </row>
    <row r="123" spans="2:2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S123" s="2"/>
      <c r="T123" s="2"/>
      <c r="U123" s="2"/>
      <c r="V123" s="2"/>
    </row>
    <row r="124" spans="2:2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S124" s="2"/>
      <c r="T124" s="2"/>
      <c r="U124" s="2"/>
      <c r="V124" s="2"/>
    </row>
    <row r="125" spans="2:2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U125" s="2"/>
      <c r="V125" s="2"/>
    </row>
    <row r="126" spans="2:22"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2:22"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2:22"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2:26"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2:26"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2:26"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2:26"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2:26"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W133" s="2"/>
    </row>
    <row r="134" spans="2:26"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W134" s="2"/>
    </row>
    <row r="135" spans="2:26"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W135" s="2"/>
    </row>
    <row r="136" spans="2:26"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W136" s="2"/>
    </row>
    <row r="137" spans="2:26"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W137" s="2"/>
    </row>
    <row r="138" spans="2:26"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W138" s="2"/>
    </row>
    <row r="139" spans="2:26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W139" s="2"/>
    </row>
    <row r="140" spans="2:26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W140" s="2"/>
    </row>
    <row r="141" spans="2:26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W141" s="2"/>
    </row>
    <row r="142" spans="2:26"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W142" s="2"/>
    </row>
    <row r="143" spans="2:26"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W143" s="2"/>
      <c r="X143" s="2"/>
      <c r="Y143" s="2"/>
      <c r="Z143" s="2"/>
    </row>
    <row r="144" spans="2:26"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W144" s="2"/>
    </row>
    <row r="145" spans="2:23"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W145" s="2"/>
    </row>
    <row r="146" spans="2:23"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W146" s="2"/>
    </row>
    <row r="147" spans="2:23"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W147" s="2"/>
    </row>
    <row r="148" spans="2:23"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W148" s="2"/>
    </row>
    <row r="149" spans="2:23"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W149" s="2"/>
    </row>
    <row r="150" spans="2:23">
      <c r="W150" s="2"/>
    </row>
    <row r="151" spans="2:23">
      <c r="W151" s="2"/>
    </row>
    <row r="152" spans="2:23">
      <c r="W152" s="2"/>
    </row>
  </sheetData>
  <mergeCells count="90">
    <mergeCell ref="C2:E2"/>
    <mergeCell ref="K2:N2"/>
    <mergeCell ref="O2:Q2"/>
    <mergeCell ref="H3:I3"/>
    <mergeCell ref="K3:L3"/>
    <mergeCell ref="M3:N3"/>
    <mergeCell ref="B15:K15"/>
    <mergeCell ref="M15:V15"/>
    <mergeCell ref="X15:AG15"/>
    <mergeCell ref="AI15:AR15"/>
    <mergeCell ref="H4:I4"/>
    <mergeCell ref="H5:I5"/>
    <mergeCell ref="H6:I6"/>
    <mergeCell ref="H7:I7"/>
    <mergeCell ref="H8:I8"/>
    <mergeCell ref="H9:I9"/>
    <mergeCell ref="H10:I10"/>
    <mergeCell ref="B13:K14"/>
    <mergeCell ref="M13:V14"/>
    <mergeCell ref="X13:AG14"/>
    <mergeCell ref="AI13:AR14"/>
    <mergeCell ref="C18:K18"/>
    <mergeCell ref="N18:V18"/>
    <mergeCell ref="Y18:AG18"/>
    <mergeCell ref="AJ18:AR18"/>
    <mergeCell ref="B19:B20"/>
    <mergeCell ref="M19:M20"/>
    <mergeCell ref="X19:X20"/>
    <mergeCell ref="AI19:AI20"/>
    <mergeCell ref="B21:K21"/>
    <mergeCell ref="M21:V21"/>
    <mergeCell ref="X21:AG21"/>
    <mergeCell ref="AI21:AR21"/>
    <mergeCell ref="B22:K22"/>
    <mergeCell ref="M22:V22"/>
    <mergeCell ref="X22:AG22"/>
    <mergeCell ref="AI22:AR22"/>
    <mergeCell ref="C23:K23"/>
    <mergeCell ref="M23:M26"/>
    <mergeCell ref="X23:X24"/>
    <mergeCell ref="B24:B27"/>
    <mergeCell ref="X25:AG25"/>
    <mergeCell ref="M27:V27"/>
    <mergeCell ref="X27:AG27"/>
    <mergeCell ref="C28:K28"/>
    <mergeCell ref="M28:M31"/>
    <mergeCell ref="X28:X29"/>
    <mergeCell ref="B29:B32"/>
    <mergeCell ref="X30:AG30"/>
    <mergeCell ref="X31:AG31"/>
    <mergeCell ref="M32:V32"/>
    <mergeCell ref="X32:X33"/>
    <mergeCell ref="B33:K33"/>
    <mergeCell ref="M33:M36"/>
    <mergeCell ref="C34:K34"/>
    <mergeCell ref="X34:AG34"/>
    <mergeCell ref="B35:B38"/>
    <mergeCell ref="X36:AG36"/>
    <mergeCell ref="M37:V37"/>
    <mergeCell ref="X37:X38"/>
    <mergeCell ref="M38:V38"/>
    <mergeCell ref="C39:K39"/>
    <mergeCell ref="M39:M42"/>
    <mergeCell ref="B40:B43"/>
    <mergeCell ref="M43:V43"/>
    <mergeCell ref="B44:K44"/>
    <mergeCell ref="M44:M47"/>
    <mergeCell ref="C45:K45"/>
    <mergeCell ref="B46:B49"/>
    <mergeCell ref="M48:V48"/>
    <mergeCell ref="M49:M52"/>
    <mergeCell ref="B69:B72"/>
    <mergeCell ref="C50:K50"/>
    <mergeCell ref="B51:B54"/>
    <mergeCell ref="AA52:AG52"/>
    <mergeCell ref="B55:K55"/>
    <mergeCell ref="B56:K56"/>
    <mergeCell ref="C57:K57"/>
    <mergeCell ref="B58:B61"/>
    <mergeCell ref="C62:K62"/>
    <mergeCell ref="B63:B66"/>
    <mergeCell ref="B67:K67"/>
    <mergeCell ref="C68:K68"/>
    <mergeCell ref="B85:B88"/>
    <mergeCell ref="C73:K73"/>
    <mergeCell ref="B74:B77"/>
    <mergeCell ref="B78:K78"/>
    <mergeCell ref="C79:K79"/>
    <mergeCell ref="B80:B83"/>
    <mergeCell ref="C84:K84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2823B-1286-43FC-966C-CE1AFB08D7E9}">
  <dimension ref="B2:AS152"/>
  <sheetViews>
    <sheetView zoomScale="70" zoomScaleNormal="70" workbookViewId="0">
      <selection activeCell="W8" sqref="W8"/>
    </sheetView>
  </sheetViews>
  <sheetFormatPr defaultRowHeight="13.8"/>
  <cols>
    <col min="1" max="1" width="8.88671875" style="1"/>
    <col min="2" max="2" width="27.6640625" style="1" bestFit="1" customWidth="1"/>
    <col min="3" max="3" width="8.77734375" style="1" customWidth="1"/>
    <col min="4" max="4" width="8.88671875" style="1" bestFit="1" customWidth="1"/>
    <col min="5" max="5" width="8.77734375" style="1" bestFit="1" customWidth="1"/>
    <col min="6" max="6" width="6" style="1" customWidth="1"/>
    <col min="7" max="7" width="22.6640625" style="1" bestFit="1" customWidth="1"/>
    <col min="8" max="8" width="14.5546875" style="2" customWidth="1"/>
    <col min="9" max="9" width="8.88671875" style="2"/>
    <col min="10" max="10" width="15.88671875" style="2" bestFit="1" customWidth="1"/>
    <col min="11" max="14" width="8.88671875" style="2"/>
    <col min="15" max="15" width="20.5546875" style="2" bestFit="1" customWidth="1"/>
    <col min="16" max="17" width="8.88671875" style="2"/>
    <col min="18" max="18" width="18.88671875" style="2" bestFit="1" customWidth="1"/>
    <col min="19" max="25" width="8.88671875" style="1"/>
    <col min="26" max="26" width="20.5546875" style="1" bestFit="1" customWidth="1"/>
    <col min="27" max="29" width="8.88671875" style="1"/>
    <col min="30" max="30" width="19.33203125" style="1" bestFit="1" customWidth="1"/>
    <col min="31" max="36" width="8.88671875" style="1"/>
    <col min="37" max="37" width="16.88671875" style="1" customWidth="1"/>
    <col min="38" max="40" width="8.88671875" style="1"/>
    <col min="41" max="41" width="17" style="1" bestFit="1" customWidth="1"/>
    <col min="42" max="16384" width="8.88671875" style="1"/>
  </cols>
  <sheetData>
    <row r="2" spans="2:45" ht="52.8" customHeight="1">
      <c r="C2" s="108" t="s">
        <v>13</v>
      </c>
      <c r="D2" s="108"/>
      <c r="E2" s="108"/>
      <c r="K2" s="111" t="s">
        <v>10</v>
      </c>
      <c r="L2" s="111"/>
      <c r="M2" s="111"/>
      <c r="N2" s="111"/>
      <c r="O2" s="80" t="s">
        <v>9</v>
      </c>
      <c r="P2" s="81"/>
      <c r="Q2" s="82"/>
      <c r="S2" s="2"/>
      <c r="T2" s="2"/>
    </row>
    <row r="3" spans="2:45" ht="16.2">
      <c r="B3" s="8" t="s">
        <v>14</v>
      </c>
      <c r="C3" s="9" t="s">
        <v>20</v>
      </c>
      <c r="D3" s="9" t="s">
        <v>21</v>
      </c>
      <c r="E3" s="10" t="s">
        <v>19</v>
      </c>
      <c r="G3" s="13" t="s">
        <v>23</v>
      </c>
      <c r="H3" s="109" t="s">
        <v>22</v>
      </c>
      <c r="I3" s="109"/>
      <c r="J3" s="8" t="s">
        <v>26</v>
      </c>
      <c r="K3" s="109" t="s">
        <v>3</v>
      </c>
      <c r="L3" s="109"/>
      <c r="M3" s="109" t="s">
        <v>2</v>
      </c>
      <c r="N3" s="109"/>
      <c r="O3" s="9" t="s">
        <v>37</v>
      </c>
      <c r="P3" s="9" t="s">
        <v>38</v>
      </c>
      <c r="Q3" s="9" t="s">
        <v>39</v>
      </c>
      <c r="S3" s="2"/>
      <c r="T3" s="2"/>
    </row>
    <row r="4" spans="2:45" ht="16.2">
      <c r="B4" s="11" t="s">
        <v>15</v>
      </c>
      <c r="C4" s="12">
        <v>1.04</v>
      </c>
      <c r="D4" s="12">
        <v>1.06</v>
      </c>
      <c r="E4" s="12">
        <v>1.1000000000000001</v>
      </c>
      <c r="G4" s="22" t="s">
        <v>1</v>
      </c>
      <c r="H4" s="112" t="s">
        <v>24</v>
      </c>
      <c r="I4" s="112"/>
      <c r="J4" s="16" t="s">
        <v>30</v>
      </c>
      <c r="K4" s="15">
        <v>0.9</v>
      </c>
      <c r="L4" s="56">
        <v>1.1000000000000001</v>
      </c>
      <c r="M4" s="15">
        <v>1</v>
      </c>
      <c r="N4" s="15">
        <v>1.35</v>
      </c>
      <c r="O4" s="15" t="s">
        <v>36</v>
      </c>
      <c r="P4" s="15" t="s">
        <v>36</v>
      </c>
      <c r="Q4" s="15" t="s">
        <v>36</v>
      </c>
      <c r="S4" s="2"/>
      <c r="T4" s="2"/>
    </row>
    <row r="5" spans="2:45" ht="16.2">
      <c r="B5" s="11" t="s">
        <v>16</v>
      </c>
      <c r="C5" s="12">
        <v>1.39</v>
      </c>
      <c r="D5" s="12">
        <v>1.59</v>
      </c>
      <c r="E5" s="12">
        <v>1</v>
      </c>
      <c r="G5" s="23" t="s">
        <v>50</v>
      </c>
      <c r="H5" s="105" t="s">
        <v>25</v>
      </c>
      <c r="I5" s="105"/>
      <c r="J5" s="17" t="s">
        <v>29</v>
      </c>
      <c r="K5" s="15">
        <v>0</v>
      </c>
      <c r="L5" s="15">
        <v>1.35</v>
      </c>
      <c r="M5" s="15">
        <v>0</v>
      </c>
      <c r="N5" s="56">
        <f>1.35*D7*E7</f>
        <v>2.7</v>
      </c>
      <c r="O5" s="56">
        <f>0.8*D7*E7</f>
        <v>1.6</v>
      </c>
      <c r="P5" s="56">
        <f>+O5</f>
        <v>1.6</v>
      </c>
      <c r="Q5" s="56">
        <v>0</v>
      </c>
      <c r="S5" s="2"/>
      <c r="T5" s="2"/>
    </row>
    <row r="6" spans="2:45" ht="16.2">
      <c r="B6" s="11" t="s">
        <v>17</v>
      </c>
      <c r="C6" s="12">
        <v>1.37</v>
      </c>
      <c r="D6" s="12">
        <v>1.52</v>
      </c>
      <c r="E6" s="12">
        <v>1.1000000000000001</v>
      </c>
      <c r="G6" s="24" t="s">
        <v>45</v>
      </c>
      <c r="H6" s="110" t="s">
        <v>31</v>
      </c>
      <c r="I6" s="110"/>
      <c r="J6" s="14" t="s">
        <v>28</v>
      </c>
      <c r="K6" s="15">
        <v>0</v>
      </c>
      <c r="L6" s="56">
        <v>1.5</v>
      </c>
      <c r="M6" s="15">
        <v>0</v>
      </c>
      <c r="N6" s="56">
        <v>1.5</v>
      </c>
      <c r="O6" s="56">
        <v>0.6</v>
      </c>
      <c r="P6" s="56">
        <v>0.6</v>
      </c>
      <c r="Q6" s="56">
        <v>0.5</v>
      </c>
      <c r="S6" s="2"/>
      <c r="T6" s="2"/>
    </row>
    <row r="7" spans="2:45" ht="16.2">
      <c r="B7" s="11" t="s">
        <v>18</v>
      </c>
      <c r="C7" s="12">
        <v>1.66</v>
      </c>
      <c r="D7" s="12">
        <v>2</v>
      </c>
      <c r="E7" s="12">
        <v>1</v>
      </c>
      <c r="G7" s="25" t="s">
        <v>46</v>
      </c>
      <c r="H7" s="104" t="s">
        <v>32</v>
      </c>
      <c r="I7" s="104"/>
      <c r="J7" s="14" t="s">
        <v>28</v>
      </c>
      <c r="K7" s="15">
        <v>0</v>
      </c>
      <c r="L7" s="56">
        <v>1.5</v>
      </c>
      <c r="M7" s="15">
        <v>0</v>
      </c>
      <c r="N7" s="56">
        <v>1.5</v>
      </c>
      <c r="O7" s="56">
        <v>0.6</v>
      </c>
      <c r="P7" s="56">
        <v>0.5</v>
      </c>
      <c r="Q7" s="56">
        <v>0</v>
      </c>
      <c r="S7" s="2"/>
      <c r="T7" s="2"/>
    </row>
    <row r="8" spans="2:45" ht="16.2">
      <c r="B8" s="18"/>
      <c r="C8" s="19"/>
      <c r="D8" s="19"/>
      <c r="E8" s="19"/>
      <c r="G8" s="25" t="s">
        <v>27</v>
      </c>
      <c r="H8" s="104" t="s">
        <v>35</v>
      </c>
      <c r="I8" s="104"/>
      <c r="J8" s="14" t="s">
        <v>28</v>
      </c>
      <c r="K8" s="15">
        <v>0</v>
      </c>
      <c r="L8" s="56">
        <v>1.5</v>
      </c>
      <c r="M8" s="15">
        <v>0</v>
      </c>
      <c r="N8" s="56">
        <v>1.5</v>
      </c>
      <c r="O8" s="15" t="s">
        <v>36</v>
      </c>
      <c r="P8" s="15" t="s">
        <v>36</v>
      </c>
      <c r="Q8" s="15" t="s">
        <v>36</v>
      </c>
      <c r="S8" s="2"/>
      <c r="T8" s="2"/>
    </row>
    <row r="9" spans="2:45" ht="16.2">
      <c r="B9" s="18"/>
      <c r="C9" s="19"/>
      <c r="D9" s="19"/>
      <c r="E9" s="19"/>
      <c r="G9" s="25" t="s">
        <v>27</v>
      </c>
      <c r="H9" s="104" t="s">
        <v>35</v>
      </c>
      <c r="I9" s="104"/>
      <c r="J9" s="14" t="s">
        <v>28</v>
      </c>
      <c r="K9" s="15">
        <v>0</v>
      </c>
      <c r="L9" s="56">
        <v>1.5</v>
      </c>
      <c r="M9" s="15">
        <v>0</v>
      </c>
      <c r="N9" s="56">
        <v>1.5</v>
      </c>
      <c r="O9" s="15" t="s">
        <v>36</v>
      </c>
      <c r="P9" s="15" t="s">
        <v>36</v>
      </c>
      <c r="Q9" s="15" t="s">
        <v>36</v>
      </c>
      <c r="S9" s="2"/>
      <c r="T9" s="2"/>
    </row>
    <row r="10" spans="2:45" ht="16.2">
      <c r="G10" s="23" t="s">
        <v>12</v>
      </c>
      <c r="H10" s="105" t="s">
        <v>8</v>
      </c>
      <c r="I10" s="105"/>
      <c r="J10" s="17" t="s">
        <v>33</v>
      </c>
      <c r="K10" s="15">
        <v>0</v>
      </c>
      <c r="L10" s="56">
        <v>1.2</v>
      </c>
      <c r="M10" s="15">
        <v>0</v>
      </c>
      <c r="N10" s="56">
        <v>1.2</v>
      </c>
      <c r="O10" s="15" t="s">
        <v>36</v>
      </c>
      <c r="P10" s="15" t="s">
        <v>36</v>
      </c>
      <c r="Q10" s="15" t="s">
        <v>36</v>
      </c>
      <c r="S10" s="2"/>
      <c r="T10" s="2"/>
    </row>
    <row r="11" spans="2:45">
      <c r="H11" s="1"/>
      <c r="I11" s="1"/>
      <c r="J11" s="1"/>
      <c r="K11" s="1"/>
      <c r="L11" s="1"/>
      <c r="M11" s="1"/>
      <c r="N11" s="1"/>
      <c r="O11" s="1"/>
      <c r="P11" s="1"/>
      <c r="Q11" s="1"/>
      <c r="S11" s="2"/>
      <c r="T11" s="2"/>
    </row>
    <row r="12" spans="2:45" ht="14.4" thickBot="1">
      <c r="H12" s="1"/>
      <c r="I12" s="1"/>
      <c r="J12" s="1"/>
      <c r="K12" s="1"/>
      <c r="L12" s="1"/>
      <c r="M12" s="1"/>
      <c r="N12" s="1"/>
      <c r="O12" s="1"/>
      <c r="P12" s="1"/>
      <c r="Q12" s="1"/>
      <c r="S12" s="2"/>
      <c r="T12" s="2"/>
    </row>
    <row r="13" spans="2:45" ht="14.4" customHeight="1">
      <c r="B13" s="92" t="e" vm="5">
        <v>#VALUE!</v>
      </c>
      <c r="C13" s="93"/>
      <c r="D13" s="93"/>
      <c r="E13" s="93"/>
      <c r="F13" s="93"/>
      <c r="G13" s="93"/>
      <c r="H13" s="93"/>
      <c r="I13" s="93"/>
      <c r="J13" s="93"/>
      <c r="K13" s="94"/>
      <c r="M13" s="92" t="e" vm="2">
        <v>#VALUE!</v>
      </c>
      <c r="N13" s="93"/>
      <c r="O13" s="93"/>
      <c r="P13" s="93"/>
      <c r="Q13" s="93"/>
      <c r="R13" s="93"/>
      <c r="S13" s="93"/>
      <c r="T13" s="93"/>
      <c r="U13" s="93"/>
      <c r="V13" s="94"/>
      <c r="X13" s="92" t="e" vm="3">
        <v>#VALUE!</v>
      </c>
      <c r="Y13" s="93"/>
      <c r="Z13" s="93"/>
      <c r="AA13" s="93"/>
      <c r="AB13" s="93"/>
      <c r="AC13" s="93"/>
      <c r="AD13" s="93"/>
      <c r="AE13" s="93"/>
      <c r="AF13" s="93"/>
      <c r="AG13" s="94"/>
      <c r="AI13" s="92" t="e" vm="4">
        <v>#VALUE!</v>
      </c>
      <c r="AJ13" s="93"/>
      <c r="AK13" s="93"/>
      <c r="AL13" s="93"/>
      <c r="AM13" s="93"/>
      <c r="AN13" s="93"/>
      <c r="AO13" s="93"/>
      <c r="AP13" s="93"/>
      <c r="AQ13" s="93"/>
      <c r="AR13" s="94"/>
    </row>
    <row r="14" spans="2:45" ht="15" customHeight="1" thickBot="1">
      <c r="B14" s="95"/>
      <c r="C14" s="96"/>
      <c r="D14" s="96"/>
      <c r="E14" s="96"/>
      <c r="F14" s="96"/>
      <c r="G14" s="96"/>
      <c r="H14" s="96"/>
      <c r="I14" s="96"/>
      <c r="J14" s="96"/>
      <c r="K14" s="97"/>
      <c r="M14" s="95"/>
      <c r="N14" s="96"/>
      <c r="O14" s="96"/>
      <c r="P14" s="96"/>
      <c r="Q14" s="96"/>
      <c r="R14" s="96"/>
      <c r="S14" s="96"/>
      <c r="T14" s="96"/>
      <c r="U14" s="96"/>
      <c r="V14" s="97"/>
      <c r="X14" s="95"/>
      <c r="Y14" s="96"/>
      <c r="Z14" s="96"/>
      <c r="AA14" s="96"/>
      <c r="AB14" s="96"/>
      <c r="AC14" s="96"/>
      <c r="AD14" s="96"/>
      <c r="AE14" s="96"/>
      <c r="AF14" s="96"/>
      <c r="AG14" s="97"/>
      <c r="AI14" s="95"/>
      <c r="AJ14" s="96"/>
      <c r="AK14" s="96"/>
      <c r="AL14" s="96"/>
      <c r="AM14" s="96"/>
      <c r="AN14" s="96"/>
      <c r="AO14" s="96"/>
      <c r="AP14" s="96"/>
      <c r="AQ14" s="96"/>
      <c r="AR14" s="97"/>
    </row>
    <row r="15" spans="2:45" ht="15" customHeight="1" thickBot="1">
      <c r="B15" s="77" t="s">
        <v>49</v>
      </c>
      <c r="C15" s="78"/>
      <c r="D15" s="78"/>
      <c r="E15" s="78"/>
      <c r="F15" s="78"/>
      <c r="G15" s="78"/>
      <c r="H15" s="78"/>
      <c r="I15" s="78"/>
      <c r="J15" s="78"/>
      <c r="K15" s="79"/>
      <c r="L15" s="46"/>
      <c r="M15" s="77" t="s">
        <v>4</v>
      </c>
      <c r="N15" s="78"/>
      <c r="O15" s="78"/>
      <c r="P15" s="78"/>
      <c r="Q15" s="78"/>
      <c r="R15" s="78"/>
      <c r="S15" s="78"/>
      <c r="T15" s="78"/>
      <c r="U15" s="78"/>
      <c r="V15" s="79"/>
      <c r="W15" s="48"/>
      <c r="X15" s="77" t="s">
        <v>5</v>
      </c>
      <c r="Y15" s="78"/>
      <c r="Z15" s="78"/>
      <c r="AA15" s="78"/>
      <c r="AB15" s="78"/>
      <c r="AC15" s="78"/>
      <c r="AD15" s="78"/>
      <c r="AE15" s="78"/>
      <c r="AF15" s="78"/>
      <c r="AG15" s="79"/>
      <c r="AH15" s="48"/>
      <c r="AI15" s="77" t="s">
        <v>6</v>
      </c>
      <c r="AJ15" s="78"/>
      <c r="AK15" s="78"/>
      <c r="AL15" s="78"/>
      <c r="AM15" s="78"/>
      <c r="AN15" s="78"/>
      <c r="AO15" s="78"/>
      <c r="AP15" s="78"/>
      <c r="AQ15" s="78"/>
      <c r="AR15" s="79"/>
      <c r="AS15" s="48"/>
    </row>
    <row r="16" spans="2:45" ht="142.19999999999999" customHeight="1" thickBot="1">
      <c r="B16" s="51"/>
      <c r="C16" s="52"/>
      <c r="D16" s="53" t="s">
        <v>11</v>
      </c>
      <c r="E16" s="53" t="str">
        <f>+H4</f>
        <v xml:space="preserve">Permanent </v>
      </c>
      <c r="F16" s="53" t="str">
        <f>+H5</f>
        <v>Variable (Traffic)</v>
      </c>
      <c r="G16" s="53" t="str">
        <f>+H6</f>
        <v xml:space="preserve">Variable Thermal </v>
      </c>
      <c r="H16" s="53" t="str">
        <f>+H7</f>
        <v xml:space="preserve">Variable Wind </v>
      </c>
      <c r="I16" s="53" t="str">
        <f>+H10</f>
        <v xml:space="preserve">Settlements </v>
      </c>
      <c r="J16" s="53"/>
      <c r="K16" s="54"/>
      <c r="M16" s="51"/>
      <c r="N16" s="52"/>
      <c r="O16" s="53" t="str">
        <f t="shared" ref="O16:T16" si="0">+D16</f>
        <v>COMBINATION NAME</v>
      </c>
      <c r="P16" s="53" t="str">
        <f t="shared" si="0"/>
        <v xml:space="preserve">Permanent </v>
      </c>
      <c r="Q16" s="53" t="str">
        <f t="shared" si="0"/>
        <v>Variable (Traffic)</v>
      </c>
      <c r="R16" s="53" t="str">
        <f t="shared" si="0"/>
        <v xml:space="preserve">Variable Thermal </v>
      </c>
      <c r="S16" s="53" t="str">
        <f t="shared" si="0"/>
        <v xml:space="preserve">Variable Wind </v>
      </c>
      <c r="T16" s="53" t="str">
        <f t="shared" si="0"/>
        <v xml:space="preserve">Settlements </v>
      </c>
      <c r="U16" s="53"/>
      <c r="V16" s="54"/>
      <c r="X16" s="51"/>
      <c r="Y16" s="52"/>
      <c r="Z16" s="53" t="str">
        <f t="shared" ref="Z16:AE16" si="1">+O16</f>
        <v>COMBINATION NAME</v>
      </c>
      <c r="AA16" s="53" t="str">
        <f t="shared" si="1"/>
        <v xml:space="preserve">Permanent </v>
      </c>
      <c r="AB16" s="53" t="str">
        <f t="shared" si="1"/>
        <v>Variable (Traffic)</v>
      </c>
      <c r="AC16" s="53" t="str">
        <f t="shared" si="1"/>
        <v xml:space="preserve">Variable Thermal </v>
      </c>
      <c r="AD16" s="53" t="str">
        <f t="shared" si="1"/>
        <v xml:space="preserve">Variable Wind </v>
      </c>
      <c r="AE16" s="53" t="str">
        <f t="shared" si="1"/>
        <v xml:space="preserve">Settlements </v>
      </c>
      <c r="AF16" s="53"/>
      <c r="AG16" s="54"/>
      <c r="AI16" s="51"/>
      <c r="AJ16" s="52"/>
      <c r="AK16" s="53" t="str">
        <f t="shared" ref="AK16:AP16" si="2">+Z16</f>
        <v>COMBINATION NAME</v>
      </c>
      <c r="AL16" s="53" t="str">
        <f t="shared" si="2"/>
        <v xml:space="preserve">Permanent </v>
      </c>
      <c r="AM16" s="53" t="str">
        <f t="shared" si="2"/>
        <v>Variable (Traffic)</v>
      </c>
      <c r="AN16" s="53" t="str">
        <f t="shared" si="2"/>
        <v xml:space="preserve">Variable Thermal </v>
      </c>
      <c r="AO16" s="53" t="str">
        <f t="shared" si="2"/>
        <v xml:space="preserve">Variable Wind </v>
      </c>
      <c r="AP16" s="53" t="str">
        <f t="shared" si="2"/>
        <v xml:space="preserve">Settlements </v>
      </c>
      <c r="AQ16" s="53"/>
      <c r="AR16" s="54"/>
    </row>
    <row r="17" spans="2:44">
      <c r="B17" s="38"/>
      <c r="C17" s="39"/>
      <c r="D17" s="39"/>
      <c r="E17" s="7" t="s">
        <v>0</v>
      </c>
      <c r="F17" s="7" t="str">
        <f>+G5</f>
        <v>Q (G1,G3)</v>
      </c>
      <c r="G17" s="7" t="str">
        <f>+G6</f>
        <v>Tk</v>
      </c>
      <c r="H17" s="7" t="str">
        <f>+G7</f>
        <v>FWk</v>
      </c>
      <c r="I17" s="7" t="str">
        <f>+G10</f>
        <v>ST</v>
      </c>
      <c r="J17" s="7"/>
      <c r="K17" s="40"/>
      <c r="M17" s="49"/>
      <c r="N17" s="1"/>
      <c r="O17" s="1"/>
      <c r="P17" s="2" t="str">
        <f>+E17</f>
        <v>G</v>
      </c>
      <c r="Q17" s="2" t="str">
        <f>+F17</f>
        <v>Q (G1,G3)</v>
      </c>
      <c r="R17" s="2" t="str">
        <f>+G17</f>
        <v>Tk</v>
      </c>
      <c r="S17" s="2" t="str">
        <f>+H17</f>
        <v>FWk</v>
      </c>
      <c r="T17" s="2" t="str">
        <f>+I17</f>
        <v>ST</v>
      </c>
      <c r="V17" s="50"/>
      <c r="X17" s="49"/>
      <c r="AA17" s="2" t="str">
        <f>+P17</f>
        <v>G</v>
      </c>
      <c r="AB17" s="2" t="str">
        <f>+Q17</f>
        <v>Q (G1,G3)</v>
      </c>
      <c r="AC17" s="2" t="str">
        <f>+R17</f>
        <v>Tk</v>
      </c>
      <c r="AD17" s="2" t="str">
        <f>+S17</f>
        <v>FWk</v>
      </c>
      <c r="AE17" s="2" t="str">
        <f>+T17</f>
        <v>ST</v>
      </c>
      <c r="AG17" s="50"/>
      <c r="AI17" s="49"/>
      <c r="AL17" s="2" t="str">
        <f>+AA17</f>
        <v>G</v>
      </c>
      <c r="AM17" s="2" t="str">
        <f>+AB17</f>
        <v>Q (G1,G3)</v>
      </c>
      <c r="AN17" s="2" t="str">
        <f>+AC17</f>
        <v>Tk</v>
      </c>
      <c r="AO17" s="2" t="str">
        <f>+AD17</f>
        <v>FWk</v>
      </c>
      <c r="AP17" s="2" t="str">
        <f>+AE17</f>
        <v>ST</v>
      </c>
      <c r="AR17" s="50"/>
    </row>
    <row r="18" spans="2:44">
      <c r="B18" s="29" t="s">
        <v>34</v>
      </c>
      <c r="C18" s="98" t="s">
        <v>7</v>
      </c>
      <c r="D18" s="99"/>
      <c r="E18" s="99"/>
      <c r="F18" s="99"/>
      <c r="G18" s="99"/>
      <c r="H18" s="99"/>
      <c r="I18" s="99"/>
      <c r="J18" s="99"/>
      <c r="K18" s="100"/>
      <c r="L18" s="18"/>
      <c r="M18" s="29" t="s">
        <v>34</v>
      </c>
      <c r="N18" s="98" t="s">
        <v>7</v>
      </c>
      <c r="O18" s="99"/>
      <c r="P18" s="99"/>
      <c r="Q18" s="99"/>
      <c r="R18" s="99"/>
      <c r="S18" s="99"/>
      <c r="T18" s="99"/>
      <c r="U18" s="99"/>
      <c r="V18" s="100"/>
      <c r="X18" s="29" t="s">
        <v>34</v>
      </c>
      <c r="Y18" s="98" t="s">
        <v>7</v>
      </c>
      <c r="Z18" s="99"/>
      <c r="AA18" s="99"/>
      <c r="AB18" s="99"/>
      <c r="AC18" s="99"/>
      <c r="AD18" s="99"/>
      <c r="AE18" s="99"/>
      <c r="AF18" s="99"/>
      <c r="AG18" s="100"/>
      <c r="AH18" s="4"/>
      <c r="AI18" s="29" t="s">
        <v>34</v>
      </c>
      <c r="AJ18" s="98" t="s">
        <v>7</v>
      </c>
      <c r="AK18" s="99"/>
      <c r="AL18" s="99"/>
      <c r="AM18" s="99"/>
      <c r="AN18" s="99"/>
      <c r="AO18" s="99"/>
      <c r="AP18" s="99"/>
      <c r="AQ18" s="99"/>
      <c r="AR18" s="100"/>
    </row>
    <row r="19" spans="2:44" ht="14.4" customHeight="1">
      <c r="B19" s="103">
        <v>1</v>
      </c>
      <c r="C19" s="26">
        <v>1</v>
      </c>
      <c r="D19" s="5" t="str">
        <f>CONCATENATE("SLU0",B$19,"-",C19)</f>
        <v>SLU01-1</v>
      </c>
      <c r="E19" s="6">
        <f>+$N$4</f>
        <v>1.35</v>
      </c>
      <c r="F19" s="6">
        <v>0</v>
      </c>
      <c r="G19" s="6">
        <v>0</v>
      </c>
      <c r="H19" s="6">
        <v>0</v>
      </c>
      <c r="I19" s="6">
        <v>0</v>
      </c>
      <c r="J19" s="6"/>
      <c r="K19" s="28"/>
      <c r="M19" s="103">
        <v>1</v>
      </c>
      <c r="N19" s="26">
        <v>1</v>
      </c>
      <c r="O19" s="5" t="str">
        <f>CONCATENATE("SLE-CHR",M$19,"-",N19)</f>
        <v>SLE-CHR1-1</v>
      </c>
      <c r="P19" s="6">
        <v>1</v>
      </c>
      <c r="Q19" s="6">
        <v>0</v>
      </c>
      <c r="R19" s="6">
        <v>0</v>
      </c>
      <c r="S19" s="6">
        <v>0</v>
      </c>
      <c r="T19" s="6">
        <v>0</v>
      </c>
      <c r="U19" s="6"/>
      <c r="V19" s="28"/>
      <c r="X19" s="103">
        <v>1</v>
      </c>
      <c r="Y19" s="26">
        <v>1</v>
      </c>
      <c r="Z19" s="5" t="str">
        <f>CONCATENATE("SLE-FRQ",X$19,"-",Y19)</f>
        <v>SLE-FRQ1-1</v>
      </c>
      <c r="AA19" s="6">
        <v>1</v>
      </c>
      <c r="AB19" s="6">
        <v>0</v>
      </c>
      <c r="AC19" s="6">
        <v>0</v>
      </c>
      <c r="AD19" s="6">
        <v>0</v>
      </c>
      <c r="AE19" s="6">
        <v>0</v>
      </c>
      <c r="AF19" s="6"/>
      <c r="AG19" s="28"/>
      <c r="AI19" s="101">
        <v>1</v>
      </c>
      <c r="AJ19" s="26">
        <v>1</v>
      </c>
      <c r="AK19" s="5" t="str">
        <f t="shared" ref="AK19:AK20" si="3">CONCATENATE("SLE-QP",AI$23,"-",AJ19)</f>
        <v>SLE-QP2-1</v>
      </c>
      <c r="AL19" s="6">
        <v>1</v>
      </c>
      <c r="AM19" s="6">
        <v>0</v>
      </c>
      <c r="AN19" s="6">
        <v>0</v>
      </c>
      <c r="AO19" s="6">
        <v>0</v>
      </c>
      <c r="AP19" s="6">
        <v>0</v>
      </c>
      <c r="AQ19" s="6"/>
      <c r="AR19" s="6"/>
    </row>
    <row r="20" spans="2:44" ht="14.4" thickBot="1">
      <c r="B20" s="72"/>
      <c r="C20" s="42">
        <v>2</v>
      </c>
      <c r="D20" s="43" t="str">
        <f>CONCATENATE("SLU0",B$19,"-",C20)</f>
        <v>SLU01-2</v>
      </c>
      <c r="E20" s="44">
        <f>+$N$4</f>
        <v>1.35</v>
      </c>
      <c r="F20" s="44">
        <f t="shared" ref="F20:H20" si="4">F19</f>
        <v>0</v>
      </c>
      <c r="G20" s="44">
        <f t="shared" si="4"/>
        <v>0</v>
      </c>
      <c r="H20" s="44">
        <f t="shared" si="4"/>
        <v>0</v>
      </c>
      <c r="I20" s="44">
        <f>$N$10</f>
        <v>1.2</v>
      </c>
      <c r="J20" s="44"/>
      <c r="K20" s="45"/>
      <c r="M20" s="72"/>
      <c r="N20" s="42">
        <v>2</v>
      </c>
      <c r="O20" s="43" t="str">
        <f>CONCATENATE("SLE-CHR",M$19,"-",N20)</f>
        <v>SLE-CHR1-2</v>
      </c>
      <c r="P20" s="44">
        <f>P19</f>
        <v>1</v>
      </c>
      <c r="Q20" s="44">
        <f t="shared" ref="Q20:R20" si="5">Q19</f>
        <v>0</v>
      </c>
      <c r="R20" s="44">
        <f t="shared" si="5"/>
        <v>0</v>
      </c>
      <c r="S20" s="44">
        <f>S19</f>
        <v>0</v>
      </c>
      <c r="T20" s="44">
        <v>1</v>
      </c>
      <c r="U20" s="44"/>
      <c r="V20" s="45"/>
      <c r="X20" s="72"/>
      <c r="Y20" s="42">
        <v>2</v>
      </c>
      <c r="Z20" s="43" t="str">
        <f>CONCATENATE("SLE-FRQ",X$19,"-",Y20)</f>
        <v>SLE-FRQ1-2</v>
      </c>
      <c r="AA20" s="44">
        <f>AA19</f>
        <v>1</v>
      </c>
      <c r="AB20" s="44">
        <f>AB19</f>
        <v>0</v>
      </c>
      <c r="AC20" s="44">
        <f>AC19</f>
        <v>0</v>
      </c>
      <c r="AD20" s="44">
        <f>AD19</f>
        <v>0</v>
      </c>
      <c r="AE20" s="44">
        <v>1</v>
      </c>
      <c r="AF20" s="44"/>
      <c r="AG20" s="45"/>
      <c r="AI20" s="101"/>
      <c r="AJ20" s="26">
        <v>2</v>
      </c>
      <c r="AK20" s="5" t="str">
        <f t="shared" si="3"/>
        <v>SLE-QP2-2</v>
      </c>
      <c r="AL20" s="6">
        <f>AL19</f>
        <v>1</v>
      </c>
      <c r="AM20" s="6">
        <f>AM19</f>
        <v>0</v>
      </c>
      <c r="AN20" s="6">
        <f>AN19</f>
        <v>0</v>
      </c>
      <c r="AO20" s="6">
        <f>AO19</f>
        <v>0</v>
      </c>
      <c r="AP20" s="6">
        <v>1</v>
      </c>
      <c r="AQ20" s="6"/>
      <c r="AR20" s="6"/>
    </row>
    <row r="21" spans="2:44" ht="14.4" customHeight="1" thickBot="1">
      <c r="B21" s="83" t="s">
        <v>47</v>
      </c>
      <c r="C21" s="84"/>
      <c r="D21" s="84"/>
      <c r="E21" s="84"/>
      <c r="F21" s="84"/>
      <c r="G21" s="84"/>
      <c r="H21" s="84"/>
      <c r="I21" s="84"/>
      <c r="J21" s="84"/>
      <c r="K21" s="85"/>
      <c r="L21" s="46"/>
      <c r="M21" s="83" t="s">
        <v>47</v>
      </c>
      <c r="N21" s="84"/>
      <c r="O21" s="84"/>
      <c r="P21" s="84"/>
      <c r="Q21" s="84"/>
      <c r="R21" s="84"/>
      <c r="S21" s="84"/>
      <c r="T21" s="84"/>
      <c r="U21" s="84"/>
      <c r="V21" s="85"/>
      <c r="W21" s="20"/>
      <c r="X21" s="83" t="s">
        <v>47</v>
      </c>
      <c r="Y21" s="84"/>
      <c r="Z21" s="84"/>
      <c r="AA21" s="84"/>
      <c r="AB21" s="84"/>
      <c r="AC21" s="84"/>
      <c r="AD21" s="84"/>
      <c r="AE21" s="84"/>
      <c r="AF21" s="84"/>
      <c r="AG21" s="85"/>
      <c r="AH21" s="20"/>
      <c r="AI21" s="89" t="s">
        <v>47</v>
      </c>
      <c r="AJ21" s="90"/>
      <c r="AK21" s="90"/>
      <c r="AL21" s="90"/>
      <c r="AM21" s="90"/>
      <c r="AN21" s="90"/>
      <c r="AO21" s="90"/>
      <c r="AP21" s="90"/>
      <c r="AQ21" s="90"/>
      <c r="AR21" s="91"/>
    </row>
    <row r="22" spans="2:44">
      <c r="B22" s="86" t="s">
        <v>40</v>
      </c>
      <c r="C22" s="87"/>
      <c r="D22" s="87"/>
      <c r="E22" s="87"/>
      <c r="F22" s="87"/>
      <c r="G22" s="87"/>
      <c r="H22" s="87"/>
      <c r="I22" s="87"/>
      <c r="J22" s="87"/>
      <c r="K22" s="88"/>
      <c r="L22" s="47"/>
      <c r="M22" s="86" t="s">
        <v>40</v>
      </c>
      <c r="N22" s="87"/>
      <c r="O22" s="87"/>
      <c r="P22" s="87"/>
      <c r="Q22" s="87"/>
      <c r="R22" s="87"/>
      <c r="S22" s="87"/>
      <c r="T22" s="87"/>
      <c r="U22" s="87"/>
      <c r="V22" s="88"/>
      <c r="W22" s="4"/>
      <c r="X22" s="86" t="s">
        <v>40</v>
      </c>
      <c r="Y22" s="87"/>
      <c r="Z22" s="87"/>
      <c r="AA22" s="87"/>
      <c r="AB22" s="87"/>
      <c r="AC22" s="87"/>
      <c r="AD22" s="87"/>
      <c r="AE22" s="87"/>
      <c r="AF22" s="87"/>
      <c r="AG22" s="88"/>
      <c r="AH22" s="4"/>
      <c r="AI22" s="69" t="s">
        <v>43</v>
      </c>
      <c r="AJ22" s="70"/>
      <c r="AK22" s="70"/>
      <c r="AL22" s="70"/>
      <c r="AM22" s="70"/>
      <c r="AN22" s="70"/>
      <c r="AO22" s="70"/>
      <c r="AP22" s="70"/>
      <c r="AQ22" s="70"/>
      <c r="AR22" s="71"/>
    </row>
    <row r="23" spans="2:44" ht="14.4" customHeight="1" thickBot="1">
      <c r="B23" s="30"/>
      <c r="C23" s="98" t="s">
        <v>41</v>
      </c>
      <c r="D23" s="99"/>
      <c r="E23" s="99"/>
      <c r="F23" s="99"/>
      <c r="G23" s="99"/>
      <c r="H23" s="99"/>
      <c r="I23" s="99"/>
      <c r="J23" s="99"/>
      <c r="K23" s="100"/>
      <c r="L23" s="18"/>
      <c r="M23" s="103">
        <f>M19+1</f>
        <v>2</v>
      </c>
      <c r="N23" s="26">
        <v>1</v>
      </c>
      <c r="O23" s="5" t="str">
        <f>CONCATENATE("SLE-CHR",M$23,"-",N23)</f>
        <v>SLE-CHR2-1</v>
      </c>
      <c r="P23" s="6">
        <v>1</v>
      </c>
      <c r="Q23" s="27">
        <f>+$D$7*$E$7</f>
        <v>2</v>
      </c>
      <c r="R23" s="6">
        <v>0</v>
      </c>
      <c r="S23" s="6">
        <v>0</v>
      </c>
      <c r="T23" s="6">
        <v>0</v>
      </c>
      <c r="U23" s="6"/>
      <c r="V23" s="31"/>
      <c r="X23" s="72">
        <f>X19+1</f>
        <v>2</v>
      </c>
      <c r="Y23" s="26">
        <v>1</v>
      </c>
      <c r="Z23" s="5" t="str">
        <f>CONCATENATE("SLE-FRQ",X$23,"-",Y23)</f>
        <v>SLE-FRQ2-1</v>
      </c>
      <c r="AA23" s="6">
        <v>1</v>
      </c>
      <c r="AB23" s="27">
        <f>+$P$5</f>
        <v>1.6</v>
      </c>
      <c r="AC23" s="6">
        <v>0</v>
      </c>
      <c r="AD23" s="6">
        <v>0</v>
      </c>
      <c r="AE23" s="6">
        <v>0</v>
      </c>
      <c r="AF23" s="6"/>
      <c r="AG23" s="31"/>
      <c r="AI23" s="32">
        <f>+AI19+1</f>
        <v>2</v>
      </c>
      <c r="AJ23" s="33">
        <v>1</v>
      </c>
      <c r="AK23" s="55" t="str">
        <f>CONCATENATE("SLE-QP",AI$23,"-",AJ23)</f>
        <v>SLE-QP2-1</v>
      </c>
      <c r="AL23" s="35">
        <v>1</v>
      </c>
      <c r="AM23" s="35">
        <v>0</v>
      </c>
      <c r="AN23" s="36">
        <f>+$P$6</f>
        <v>0.6</v>
      </c>
      <c r="AO23" s="35">
        <v>0</v>
      </c>
      <c r="AP23" s="35">
        <v>0</v>
      </c>
      <c r="AQ23" s="35"/>
      <c r="AR23" s="37"/>
    </row>
    <row r="24" spans="2:44">
      <c r="B24" s="103">
        <f>B19+1</f>
        <v>2</v>
      </c>
      <c r="C24" s="26">
        <v>1</v>
      </c>
      <c r="D24" s="5" t="str">
        <f>CONCATENATE("SLU0",B$24,"-",C24)</f>
        <v>SLU02-1</v>
      </c>
      <c r="E24" s="6">
        <f>+$M$4</f>
        <v>1</v>
      </c>
      <c r="F24" s="27">
        <f>+$N$5</f>
        <v>2.7</v>
      </c>
      <c r="G24" s="6">
        <v>0</v>
      </c>
      <c r="H24" s="6">
        <v>0</v>
      </c>
      <c r="I24" s="6">
        <v>0</v>
      </c>
      <c r="J24" s="6"/>
      <c r="K24" s="31"/>
      <c r="L24" s="1"/>
      <c r="M24" s="103"/>
      <c r="N24" s="26">
        <f>N23+1</f>
        <v>2</v>
      </c>
      <c r="O24" s="5" t="str">
        <f>CONCATENATE("SLE-CHR",M$23,"-",N24)</f>
        <v>SLE-CHR2-2</v>
      </c>
      <c r="P24" s="6">
        <v>1</v>
      </c>
      <c r="Q24" s="27">
        <f t="shared" ref="Q24:Q26" si="6">+$D$7*$E$7</f>
        <v>2</v>
      </c>
      <c r="R24" s="6">
        <f>$O$6</f>
        <v>0.6</v>
      </c>
      <c r="S24" s="6">
        <v>0</v>
      </c>
      <c r="T24" s="6">
        <v>0</v>
      </c>
      <c r="U24" s="6"/>
      <c r="V24" s="31"/>
      <c r="X24" s="73"/>
      <c r="Y24" s="26">
        <f>Y23+1</f>
        <v>2</v>
      </c>
      <c r="Z24" s="5" t="str">
        <f>CONCATENATE("SLE-FRQ",X$23,"-",Y24)</f>
        <v>SLE-FRQ2-2</v>
      </c>
      <c r="AA24" s="6">
        <v>1</v>
      </c>
      <c r="AB24" s="27">
        <f>+$P$5</f>
        <v>1.6</v>
      </c>
      <c r="AC24" s="6">
        <f>+$Q$6</f>
        <v>0.5</v>
      </c>
      <c r="AD24" s="6">
        <v>0</v>
      </c>
      <c r="AE24" s="6">
        <v>0</v>
      </c>
      <c r="AF24" s="6"/>
      <c r="AG24" s="31"/>
      <c r="AI24" s="21"/>
      <c r="AJ24" s="3"/>
      <c r="AL24" s="2"/>
      <c r="AM24" s="2"/>
      <c r="AN24" s="2"/>
      <c r="AO24" s="2"/>
      <c r="AP24" s="2"/>
    </row>
    <row r="25" spans="2:44">
      <c r="B25" s="103"/>
      <c r="C25" s="26">
        <f>C24+1</f>
        <v>2</v>
      </c>
      <c r="D25" s="5" t="str">
        <f t="shared" ref="D25:D27" si="7">CONCATENATE("SLU0",B$24,"-",C25)</f>
        <v>SLU02-2</v>
      </c>
      <c r="E25" s="6">
        <f t="shared" ref="E25:E27" si="8">+$M$4</f>
        <v>1</v>
      </c>
      <c r="F25" s="27">
        <f t="shared" ref="F25:F27" si="9">+$N$5</f>
        <v>2.7</v>
      </c>
      <c r="G25" s="6">
        <f>$N$6*$O$6</f>
        <v>0.89999999999999991</v>
      </c>
      <c r="H25" s="6">
        <v>0</v>
      </c>
      <c r="I25" s="6">
        <v>0</v>
      </c>
      <c r="J25" s="6"/>
      <c r="K25" s="31"/>
      <c r="L25" s="1"/>
      <c r="M25" s="103"/>
      <c r="N25" s="26">
        <f t="shared" ref="N25:N26" si="10">N24+1</f>
        <v>3</v>
      </c>
      <c r="O25" s="5" t="str">
        <f>CONCATENATE("SLE-CHR",M$23,"-",N25)</f>
        <v>SLE-CHR2-3</v>
      </c>
      <c r="P25" s="6">
        <v>1</v>
      </c>
      <c r="Q25" s="27">
        <f t="shared" si="6"/>
        <v>2</v>
      </c>
      <c r="R25" s="6">
        <v>0</v>
      </c>
      <c r="S25" s="6">
        <f>$O$7</f>
        <v>0.6</v>
      </c>
      <c r="T25" s="6">
        <v>0</v>
      </c>
      <c r="U25" s="6"/>
      <c r="V25" s="31"/>
      <c r="X25" s="69" t="s">
        <v>43</v>
      </c>
      <c r="Y25" s="70"/>
      <c r="Z25" s="70"/>
      <c r="AA25" s="70"/>
      <c r="AB25" s="70"/>
      <c r="AC25" s="70"/>
      <c r="AD25" s="70"/>
      <c r="AE25" s="70"/>
      <c r="AF25" s="70"/>
      <c r="AG25" s="71"/>
      <c r="AI25" s="21"/>
      <c r="AJ25" s="3"/>
      <c r="AL25" s="2"/>
      <c r="AM25" s="2"/>
      <c r="AN25" s="2"/>
      <c r="AO25" s="2"/>
      <c r="AP25" s="2"/>
    </row>
    <row r="26" spans="2:44">
      <c r="B26" s="103"/>
      <c r="C26" s="26">
        <f t="shared" ref="C26:C27" si="11">C25+1</f>
        <v>3</v>
      </c>
      <c r="D26" s="5" t="str">
        <f t="shared" si="7"/>
        <v>SLU02-3</v>
      </c>
      <c r="E26" s="6">
        <f t="shared" si="8"/>
        <v>1</v>
      </c>
      <c r="F26" s="27">
        <f t="shared" si="9"/>
        <v>2.7</v>
      </c>
      <c r="G26" s="6">
        <v>0</v>
      </c>
      <c r="H26" s="6">
        <f>$N$7*$O$7</f>
        <v>0.89999999999999991</v>
      </c>
      <c r="I26" s="6">
        <v>0</v>
      </c>
      <c r="J26" s="6"/>
      <c r="K26" s="31"/>
      <c r="L26" s="1"/>
      <c r="M26" s="103"/>
      <c r="N26" s="26">
        <f t="shared" si="10"/>
        <v>4</v>
      </c>
      <c r="O26" s="5" t="str">
        <f>CONCATENATE("SLE-CHR",M$23,"-",N26)</f>
        <v>SLE-CHR2-4</v>
      </c>
      <c r="P26" s="6">
        <v>1</v>
      </c>
      <c r="Q26" s="27">
        <f t="shared" si="6"/>
        <v>2</v>
      </c>
      <c r="R26" s="6">
        <f>$O$6</f>
        <v>0.6</v>
      </c>
      <c r="S26" s="6">
        <f>$O$7</f>
        <v>0.6</v>
      </c>
      <c r="T26" s="6">
        <v>0</v>
      </c>
      <c r="U26" s="6"/>
      <c r="V26" s="31"/>
      <c r="X26" s="41">
        <f>+X23+1</f>
        <v>3</v>
      </c>
      <c r="Y26" s="26">
        <v>1</v>
      </c>
      <c r="Z26" s="5" t="str">
        <f>CONCATENATE("SLE-FRQ",X$26,"-",Y26)</f>
        <v>SLE-FRQ3-1</v>
      </c>
      <c r="AA26" s="6">
        <v>1</v>
      </c>
      <c r="AB26" s="6">
        <v>0</v>
      </c>
      <c r="AC26" s="27">
        <f>+$P$6</f>
        <v>0.6</v>
      </c>
      <c r="AD26" s="6">
        <v>0</v>
      </c>
      <c r="AE26" s="6">
        <v>0</v>
      </c>
      <c r="AF26" s="6"/>
      <c r="AG26" s="31"/>
      <c r="AI26" s="21"/>
      <c r="AJ26" s="3"/>
      <c r="AL26" s="2"/>
      <c r="AM26" s="2"/>
      <c r="AN26" s="2"/>
      <c r="AO26" s="2"/>
      <c r="AP26" s="2"/>
    </row>
    <row r="27" spans="2:44">
      <c r="B27" s="103"/>
      <c r="C27" s="26">
        <f t="shared" si="11"/>
        <v>4</v>
      </c>
      <c r="D27" s="5" t="str">
        <f t="shared" si="7"/>
        <v>SLU02-4</v>
      </c>
      <c r="E27" s="6">
        <f t="shared" si="8"/>
        <v>1</v>
      </c>
      <c r="F27" s="27">
        <f t="shared" si="9"/>
        <v>2.7</v>
      </c>
      <c r="G27" s="6">
        <f>+$N$6*$O$6</f>
        <v>0.89999999999999991</v>
      </c>
      <c r="H27" s="6">
        <f>$N$7*$O$7</f>
        <v>0.89999999999999991</v>
      </c>
      <c r="I27" s="6">
        <v>0</v>
      </c>
      <c r="J27" s="6"/>
      <c r="K27" s="31"/>
      <c r="L27" s="1"/>
      <c r="M27" s="69" t="s">
        <v>43</v>
      </c>
      <c r="N27" s="70"/>
      <c r="O27" s="70"/>
      <c r="P27" s="70"/>
      <c r="Q27" s="70"/>
      <c r="R27" s="70"/>
      <c r="S27" s="70"/>
      <c r="T27" s="70"/>
      <c r="U27" s="70"/>
      <c r="V27" s="71"/>
      <c r="X27" s="69" t="s">
        <v>44</v>
      </c>
      <c r="Y27" s="70"/>
      <c r="Z27" s="70"/>
      <c r="AA27" s="70"/>
      <c r="AB27" s="70"/>
      <c r="AC27" s="70"/>
      <c r="AD27" s="70"/>
      <c r="AE27" s="70"/>
      <c r="AF27" s="70"/>
      <c r="AG27" s="71"/>
      <c r="AI27" s="21"/>
      <c r="AJ27" s="3"/>
      <c r="AL27" s="2"/>
      <c r="AM27" s="2"/>
      <c r="AN27" s="2"/>
      <c r="AO27" s="2"/>
      <c r="AP27" s="2"/>
    </row>
    <row r="28" spans="2:44" ht="14.4" customHeight="1">
      <c r="B28" s="30"/>
      <c r="C28" s="98" t="s">
        <v>42</v>
      </c>
      <c r="D28" s="99"/>
      <c r="E28" s="99"/>
      <c r="F28" s="99"/>
      <c r="G28" s="99"/>
      <c r="H28" s="99"/>
      <c r="I28" s="99"/>
      <c r="J28" s="99"/>
      <c r="K28" s="100"/>
      <c r="L28" s="18"/>
      <c r="M28" s="103">
        <f>M23+1</f>
        <v>3</v>
      </c>
      <c r="N28" s="26">
        <v>1</v>
      </c>
      <c r="O28" s="5" t="str">
        <f>CONCATENATE("SLE-CHR",M$28,"-",N28)</f>
        <v>SLE-CHR3-1</v>
      </c>
      <c r="P28" s="6">
        <v>1</v>
      </c>
      <c r="Q28" s="6">
        <v>0</v>
      </c>
      <c r="R28" s="27">
        <v>1</v>
      </c>
      <c r="S28" s="6">
        <v>0</v>
      </c>
      <c r="T28" s="6">
        <f>T23</f>
        <v>0</v>
      </c>
      <c r="U28" s="6"/>
      <c r="V28" s="31"/>
      <c r="X28" s="72">
        <f>X26+1</f>
        <v>4</v>
      </c>
      <c r="Y28" s="26">
        <v>1</v>
      </c>
      <c r="Z28" s="5" t="str">
        <f>CONCATENATE("SLE-FRQ",X$28,"-",Y28)</f>
        <v>SLE-FRQ4-1</v>
      </c>
      <c r="AA28" s="6">
        <v>1</v>
      </c>
      <c r="AB28" s="6">
        <v>0</v>
      </c>
      <c r="AC28" s="6">
        <v>0</v>
      </c>
      <c r="AD28" s="27">
        <f>+$P$7</f>
        <v>0.5</v>
      </c>
      <c r="AE28" s="6">
        <v>0</v>
      </c>
      <c r="AF28" s="6"/>
      <c r="AG28" s="31"/>
      <c r="AI28" s="21"/>
      <c r="AJ28" s="3"/>
      <c r="AL28" s="2"/>
      <c r="AM28" s="2"/>
      <c r="AN28" s="2"/>
      <c r="AO28" s="2"/>
      <c r="AP28" s="2"/>
    </row>
    <row r="29" spans="2:44" ht="14.4" thickBot="1">
      <c r="B29" s="103">
        <f>B24+1</f>
        <v>3</v>
      </c>
      <c r="C29" s="26">
        <v>1</v>
      </c>
      <c r="D29" s="5" t="str">
        <f>CONCATENATE("SLU0",B$29,"-",C29)</f>
        <v>SLU03-1</v>
      </c>
      <c r="E29" s="6">
        <f>+$N$4</f>
        <v>1.35</v>
      </c>
      <c r="F29" s="27">
        <f t="shared" ref="F29:F32" si="12">+$N$5</f>
        <v>2.7</v>
      </c>
      <c r="G29" s="6">
        <v>0</v>
      </c>
      <c r="H29" s="6">
        <v>0</v>
      </c>
      <c r="I29" s="6">
        <v>0</v>
      </c>
      <c r="J29" s="6"/>
      <c r="K29" s="31"/>
      <c r="L29" s="1"/>
      <c r="M29" s="103"/>
      <c r="N29" s="26">
        <f>N28+1</f>
        <v>2</v>
      </c>
      <c r="O29" s="5" t="str">
        <f>CONCATENATE("SLE-CHR",M$28,"-",N29)</f>
        <v>SLE-CHR3-2</v>
      </c>
      <c r="P29" s="6">
        <f>P28</f>
        <v>1</v>
      </c>
      <c r="Q29" s="6">
        <f>$O$5</f>
        <v>1.6</v>
      </c>
      <c r="R29" s="27">
        <v>1</v>
      </c>
      <c r="S29" s="6">
        <v>0</v>
      </c>
      <c r="T29" s="6">
        <f>T24</f>
        <v>0</v>
      </c>
      <c r="U29" s="6"/>
      <c r="V29" s="31"/>
      <c r="X29" s="73"/>
      <c r="Y29" s="26">
        <f>Y28+1</f>
        <v>2</v>
      </c>
      <c r="Z29" s="5" t="str">
        <f>CONCATENATE("SLE-FRQ",X$28,"-",Y29)</f>
        <v>SLE-FRQ4-2</v>
      </c>
      <c r="AA29" s="6">
        <v>1</v>
      </c>
      <c r="AB29" s="6">
        <v>0</v>
      </c>
      <c r="AC29" s="6">
        <f>+$Q$6</f>
        <v>0.5</v>
      </c>
      <c r="AD29" s="27">
        <f>+$P$7</f>
        <v>0.5</v>
      </c>
      <c r="AE29" s="6">
        <v>0</v>
      </c>
      <c r="AF29" s="6"/>
      <c r="AG29" s="31"/>
      <c r="AI29" s="21"/>
      <c r="AJ29" s="3"/>
      <c r="AL29" s="2"/>
      <c r="AM29" s="2"/>
      <c r="AN29" s="2"/>
      <c r="AO29" s="2"/>
      <c r="AP29" s="2"/>
    </row>
    <row r="30" spans="2:44" ht="14.4" thickBot="1">
      <c r="B30" s="103"/>
      <c r="C30" s="26">
        <f>C29+1</f>
        <v>2</v>
      </c>
      <c r="D30" s="5" t="str">
        <f>CONCATENATE("SLU0",B$29,"-",C30)</f>
        <v>SLU03-2</v>
      </c>
      <c r="E30" s="6">
        <f t="shared" ref="E30:E32" si="13">+$N$4</f>
        <v>1.35</v>
      </c>
      <c r="F30" s="27">
        <f t="shared" si="12"/>
        <v>2.7</v>
      </c>
      <c r="G30" s="6">
        <f>$N$6*$O$6</f>
        <v>0.89999999999999991</v>
      </c>
      <c r="H30" s="6">
        <v>0</v>
      </c>
      <c r="I30" s="6">
        <v>0</v>
      </c>
      <c r="J30" s="6"/>
      <c r="K30" s="31"/>
      <c r="L30" s="1"/>
      <c r="M30" s="103"/>
      <c r="N30" s="26">
        <f t="shared" ref="N30:N31" si="14">N29+1</f>
        <v>3</v>
      </c>
      <c r="O30" s="5" t="str">
        <f>CONCATENATE("SLE-CHR",M$28,"-",N30)</f>
        <v>SLE-CHR3-3</v>
      </c>
      <c r="P30" s="6">
        <f t="shared" ref="P30:P31" si="15">P29</f>
        <v>1</v>
      </c>
      <c r="Q30" s="6">
        <v>0</v>
      </c>
      <c r="R30" s="27">
        <v>1</v>
      </c>
      <c r="S30" s="6">
        <f>$O$7</f>
        <v>0.6</v>
      </c>
      <c r="T30" s="6">
        <v>0</v>
      </c>
      <c r="U30" s="6"/>
      <c r="V30" s="31"/>
      <c r="X30" s="74" t="s">
        <v>48</v>
      </c>
      <c r="Y30" s="75"/>
      <c r="Z30" s="75"/>
      <c r="AA30" s="75"/>
      <c r="AB30" s="75"/>
      <c r="AC30" s="75"/>
      <c r="AD30" s="75"/>
      <c r="AE30" s="75"/>
      <c r="AF30" s="75"/>
      <c r="AG30" s="76"/>
      <c r="AI30" s="21"/>
      <c r="AJ30" s="3"/>
      <c r="AL30" s="2"/>
      <c r="AM30" s="2"/>
      <c r="AN30" s="2"/>
      <c r="AO30" s="2"/>
      <c r="AP30" s="2"/>
    </row>
    <row r="31" spans="2:44">
      <c r="B31" s="103"/>
      <c r="C31" s="26">
        <f t="shared" ref="C31:C32" si="16">C30+1</f>
        <v>3</v>
      </c>
      <c r="D31" s="5" t="str">
        <f>CONCATENATE("SLU0",B$29,"-",C31)</f>
        <v>SLU03-3</v>
      </c>
      <c r="E31" s="6">
        <f t="shared" si="13"/>
        <v>1.35</v>
      </c>
      <c r="F31" s="27">
        <f t="shared" si="12"/>
        <v>2.7</v>
      </c>
      <c r="G31" s="6">
        <v>0</v>
      </c>
      <c r="H31" s="6">
        <f>$N$7*$O$7</f>
        <v>0.89999999999999991</v>
      </c>
      <c r="I31" s="6">
        <v>0</v>
      </c>
      <c r="J31" s="6"/>
      <c r="K31" s="31"/>
      <c r="L31" s="1"/>
      <c r="M31" s="103"/>
      <c r="N31" s="26">
        <f t="shared" si="14"/>
        <v>4</v>
      </c>
      <c r="O31" s="5" t="str">
        <f>CONCATENATE("SLE-CHR",M$28,"-",N31)</f>
        <v>SLE-CHR3-4</v>
      </c>
      <c r="P31" s="6">
        <f t="shared" si="15"/>
        <v>1</v>
      </c>
      <c r="Q31" s="6">
        <f>$O$5</f>
        <v>1.6</v>
      </c>
      <c r="R31" s="27">
        <v>1</v>
      </c>
      <c r="S31" s="6">
        <f>$O$7</f>
        <v>0.6</v>
      </c>
      <c r="T31" s="6">
        <f>T25</f>
        <v>0</v>
      </c>
      <c r="U31" s="6"/>
      <c r="V31" s="31"/>
      <c r="X31" s="86" t="s">
        <v>40</v>
      </c>
      <c r="Y31" s="87"/>
      <c r="Z31" s="87"/>
      <c r="AA31" s="87"/>
      <c r="AB31" s="87"/>
      <c r="AC31" s="87"/>
      <c r="AD31" s="87"/>
      <c r="AE31" s="87"/>
      <c r="AF31" s="87"/>
      <c r="AG31" s="88"/>
      <c r="AK31" s="20"/>
      <c r="AL31" s="20"/>
      <c r="AM31" s="20"/>
      <c r="AN31" s="20"/>
      <c r="AO31" s="20"/>
      <c r="AP31" s="20"/>
    </row>
    <row r="32" spans="2:44">
      <c r="B32" s="103"/>
      <c r="C32" s="26">
        <f t="shared" si="16"/>
        <v>4</v>
      </c>
      <c r="D32" s="5" t="str">
        <f>CONCATENATE("SLU0",B$29,"-",C32)</f>
        <v>SLU03-4</v>
      </c>
      <c r="E32" s="6">
        <f t="shared" si="13"/>
        <v>1.35</v>
      </c>
      <c r="F32" s="27">
        <f t="shared" si="12"/>
        <v>2.7</v>
      </c>
      <c r="G32" s="6">
        <f>+$N$6*$O$6</f>
        <v>0.89999999999999991</v>
      </c>
      <c r="H32" s="6">
        <f>$N$7*$O$7</f>
        <v>0.89999999999999991</v>
      </c>
      <c r="I32" s="6">
        <v>0</v>
      </c>
      <c r="J32" s="6"/>
      <c r="K32" s="31"/>
      <c r="L32" s="1"/>
      <c r="M32" s="69" t="s">
        <v>44</v>
      </c>
      <c r="N32" s="70"/>
      <c r="O32" s="70"/>
      <c r="P32" s="70"/>
      <c r="Q32" s="70"/>
      <c r="R32" s="70"/>
      <c r="S32" s="70"/>
      <c r="T32" s="70"/>
      <c r="U32" s="70"/>
      <c r="V32" s="71"/>
      <c r="X32" s="72">
        <f>X28+1</f>
        <v>5</v>
      </c>
      <c r="Y32" s="26">
        <v>1</v>
      </c>
      <c r="Z32" s="5" t="str">
        <f>CONCATENATE("SLE-FRQ",X$23,"-",Y32)</f>
        <v>SLE-FRQ2-1</v>
      </c>
      <c r="AA32" s="6">
        <v>1</v>
      </c>
      <c r="AB32" s="27">
        <f>+$P$5</f>
        <v>1.6</v>
      </c>
      <c r="AC32" s="6">
        <v>0</v>
      </c>
      <c r="AD32" s="6">
        <v>0</v>
      </c>
      <c r="AE32" s="6">
        <v>1</v>
      </c>
      <c r="AF32" s="6"/>
      <c r="AG32" s="31"/>
      <c r="AI32" s="21"/>
      <c r="AJ32" s="3"/>
      <c r="AL32" s="2"/>
      <c r="AM32" s="2"/>
      <c r="AN32" s="2"/>
      <c r="AO32" s="2"/>
      <c r="AP32" s="2"/>
    </row>
    <row r="33" spans="2:42">
      <c r="B33" s="69" t="s">
        <v>43</v>
      </c>
      <c r="C33" s="70"/>
      <c r="D33" s="70"/>
      <c r="E33" s="70"/>
      <c r="F33" s="70"/>
      <c r="G33" s="70"/>
      <c r="H33" s="70"/>
      <c r="I33" s="70"/>
      <c r="J33" s="70"/>
      <c r="K33" s="71"/>
      <c r="L33" s="47"/>
      <c r="M33" s="103">
        <f>M28+1</f>
        <v>4</v>
      </c>
      <c r="N33" s="26">
        <v>1</v>
      </c>
      <c r="O33" s="5" t="str">
        <f>CONCATENATE("SLE-CHR",M$33,"-",N33)</f>
        <v>SLE-CHR4-1</v>
      </c>
      <c r="P33" s="6">
        <v>1</v>
      </c>
      <c r="Q33" s="6">
        <v>0</v>
      </c>
      <c r="R33" s="6">
        <v>0</v>
      </c>
      <c r="S33" s="27">
        <v>1</v>
      </c>
      <c r="T33" s="6">
        <f>T28</f>
        <v>0</v>
      </c>
      <c r="U33" s="6"/>
      <c r="V33" s="31"/>
      <c r="X33" s="73"/>
      <c r="Y33" s="26">
        <f>Y32+1</f>
        <v>2</v>
      </c>
      <c r="Z33" s="5" t="str">
        <f>CONCATENATE("SLE-FRQ",X$23,"-",Y33)</f>
        <v>SLE-FRQ2-2</v>
      </c>
      <c r="AA33" s="6">
        <v>1</v>
      </c>
      <c r="AB33" s="27">
        <f>+$P$5</f>
        <v>1.6</v>
      </c>
      <c r="AC33" s="6">
        <f>+$Q$6</f>
        <v>0.5</v>
      </c>
      <c r="AD33" s="6">
        <v>0</v>
      </c>
      <c r="AE33" s="6">
        <v>1</v>
      </c>
      <c r="AF33" s="6"/>
      <c r="AG33" s="31"/>
      <c r="AI33" s="21"/>
      <c r="AJ33" s="3"/>
      <c r="AL33" s="2"/>
      <c r="AM33" s="2"/>
      <c r="AN33" s="2"/>
      <c r="AO33" s="2"/>
      <c r="AP33" s="2"/>
    </row>
    <row r="34" spans="2:42">
      <c r="B34" s="30"/>
      <c r="C34" s="98" t="s">
        <v>41</v>
      </c>
      <c r="D34" s="99"/>
      <c r="E34" s="99"/>
      <c r="F34" s="99"/>
      <c r="G34" s="99"/>
      <c r="H34" s="99"/>
      <c r="I34" s="99"/>
      <c r="J34" s="99"/>
      <c r="K34" s="100"/>
      <c r="L34" s="18"/>
      <c r="M34" s="103"/>
      <c r="N34" s="26">
        <f>N33+1</f>
        <v>2</v>
      </c>
      <c r="O34" s="5" t="str">
        <f>CONCATENATE("SLE-CHR",M$33,"-",N34)</f>
        <v>SLE-CHR4-2</v>
      </c>
      <c r="P34" s="6">
        <f>P33</f>
        <v>1</v>
      </c>
      <c r="Q34" s="6">
        <f>$O$5</f>
        <v>1.6</v>
      </c>
      <c r="R34" s="6">
        <v>0</v>
      </c>
      <c r="S34" s="27">
        <v>1</v>
      </c>
      <c r="T34" s="6">
        <f>T29</f>
        <v>0</v>
      </c>
      <c r="U34" s="6"/>
      <c r="V34" s="31"/>
      <c r="X34" s="69" t="s">
        <v>43</v>
      </c>
      <c r="Y34" s="70"/>
      <c r="Z34" s="70"/>
      <c r="AA34" s="70"/>
      <c r="AB34" s="70"/>
      <c r="AC34" s="70"/>
      <c r="AD34" s="70"/>
      <c r="AE34" s="70"/>
      <c r="AF34" s="70"/>
      <c r="AG34" s="71"/>
      <c r="AI34" s="21"/>
      <c r="AJ34" s="3"/>
      <c r="AL34" s="2"/>
      <c r="AM34" s="2"/>
      <c r="AN34" s="2"/>
      <c r="AO34" s="2"/>
      <c r="AP34" s="2"/>
    </row>
    <row r="35" spans="2:42">
      <c r="B35" s="103">
        <f>B29+1</f>
        <v>4</v>
      </c>
      <c r="C35" s="26">
        <v>1</v>
      </c>
      <c r="D35" s="5" t="str">
        <f>CONCATENATE("SLU0",B$35,"-",C35)</f>
        <v>SLU04-1</v>
      </c>
      <c r="E35" s="6">
        <f>+$M$4</f>
        <v>1</v>
      </c>
      <c r="F35" s="6">
        <v>0</v>
      </c>
      <c r="G35" s="27">
        <f>+$N$6</f>
        <v>1.5</v>
      </c>
      <c r="H35" s="6">
        <v>0</v>
      </c>
      <c r="I35" s="6">
        <v>0</v>
      </c>
      <c r="J35" s="6"/>
      <c r="K35" s="31"/>
      <c r="L35" s="1"/>
      <c r="M35" s="103"/>
      <c r="N35" s="26">
        <f t="shared" ref="N35:N36" si="17">N34+1</f>
        <v>3</v>
      </c>
      <c r="O35" s="5" t="str">
        <f>CONCATENATE("SLE-CHR",M$33,"-",N35)</f>
        <v>SLE-CHR4-3</v>
      </c>
      <c r="P35" s="6">
        <f t="shared" ref="P35:P36" si="18">P34</f>
        <v>1</v>
      </c>
      <c r="Q35" s="6">
        <v>0</v>
      </c>
      <c r="R35" s="6">
        <f>$O$6</f>
        <v>0.6</v>
      </c>
      <c r="S35" s="27">
        <v>1</v>
      </c>
      <c r="T35" s="6">
        <f>T30</f>
        <v>0</v>
      </c>
      <c r="U35" s="6"/>
      <c r="V35" s="31"/>
      <c r="X35" s="41">
        <f>+X32+1</f>
        <v>6</v>
      </c>
      <c r="Y35" s="26">
        <v>1</v>
      </c>
      <c r="Z35" s="5" t="str">
        <f>CONCATENATE("SLE-FRQ",X$26,"-",Y35)</f>
        <v>SLE-FRQ3-1</v>
      </c>
      <c r="AA35" s="6">
        <v>1</v>
      </c>
      <c r="AB35" s="6">
        <v>0</v>
      </c>
      <c r="AC35" s="27">
        <f>+$P$6</f>
        <v>0.6</v>
      </c>
      <c r="AD35" s="6">
        <v>0</v>
      </c>
      <c r="AE35" s="6">
        <v>1</v>
      </c>
      <c r="AF35" s="6"/>
      <c r="AG35" s="31"/>
      <c r="AI35" s="21"/>
      <c r="AJ35" s="3"/>
      <c r="AL35" s="2"/>
      <c r="AM35" s="2"/>
      <c r="AN35" s="2"/>
      <c r="AO35" s="2"/>
      <c r="AP35" s="2"/>
    </row>
    <row r="36" spans="2:42" ht="14.4" thickBot="1">
      <c r="B36" s="103"/>
      <c r="C36" s="26">
        <f>C35+1</f>
        <v>2</v>
      </c>
      <c r="D36" s="5" t="str">
        <f>CONCATENATE("SLU0",B$35,"-",C36)</f>
        <v>SLU04-2</v>
      </c>
      <c r="E36" s="6">
        <f t="shared" ref="E36:E38" si="19">+$M$4</f>
        <v>1</v>
      </c>
      <c r="F36" s="6">
        <f>$N$5*$O$5</f>
        <v>4.32</v>
      </c>
      <c r="G36" s="27">
        <f t="shared" ref="G36:G38" si="20">+$N$6</f>
        <v>1.5</v>
      </c>
      <c r="H36" s="6">
        <v>0</v>
      </c>
      <c r="I36" s="6">
        <v>0</v>
      </c>
      <c r="J36" s="6"/>
      <c r="K36" s="31"/>
      <c r="L36" s="1"/>
      <c r="M36" s="103"/>
      <c r="N36" s="26">
        <f t="shared" si="17"/>
        <v>4</v>
      </c>
      <c r="O36" s="5" t="str">
        <f>CONCATENATE("SLE-CHR",M$33,"-",N36)</f>
        <v>SLE-CHR4-4</v>
      </c>
      <c r="P36" s="6">
        <f t="shared" si="18"/>
        <v>1</v>
      </c>
      <c r="Q36" s="6">
        <f>$O$5</f>
        <v>1.6</v>
      </c>
      <c r="R36" s="6">
        <f>$O$6</f>
        <v>0.6</v>
      </c>
      <c r="S36" s="27">
        <v>1</v>
      </c>
      <c r="T36" s="6">
        <f>T31</f>
        <v>0</v>
      </c>
      <c r="U36" s="6"/>
      <c r="V36" s="31"/>
      <c r="X36" s="69" t="s">
        <v>44</v>
      </c>
      <c r="Y36" s="70"/>
      <c r="Z36" s="70"/>
      <c r="AA36" s="70"/>
      <c r="AB36" s="70"/>
      <c r="AC36" s="70"/>
      <c r="AD36" s="70"/>
      <c r="AE36" s="70"/>
      <c r="AF36" s="70"/>
      <c r="AG36" s="71"/>
      <c r="AI36" s="21"/>
      <c r="AJ36" s="3"/>
      <c r="AL36" s="2"/>
      <c r="AM36" s="2"/>
      <c r="AN36" s="2"/>
      <c r="AO36" s="2"/>
      <c r="AP36" s="2"/>
    </row>
    <row r="37" spans="2:42" ht="14.4" thickBot="1">
      <c r="B37" s="103"/>
      <c r="C37" s="26">
        <f t="shared" ref="C37:C38" si="21">C36+1</f>
        <v>3</v>
      </c>
      <c r="D37" s="5" t="str">
        <f t="shared" ref="D37:D38" si="22">CONCATENATE("SLU0",B$35,"-",C37)</f>
        <v>SLU04-3</v>
      </c>
      <c r="E37" s="6">
        <f t="shared" si="19"/>
        <v>1</v>
      </c>
      <c r="F37" s="6">
        <v>0</v>
      </c>
      <c r="G37" s="27">
        <f t="shared" si="20"/>
        <v>1.5</v>
      </c>
      <c r="H37" s="6">
        <f>$N$7*$O$7</f>
        <v>0.89999999999999991</v>
      </c>
      <c r="I37" s="6">
        <v>0</v>
      </c>
      <c r="J37" s="6"/>
      <c r="K37" s="31"/>
      <c r="L37" s="1"/>
      <c r="M37" s="74" t="s">
        <v>48</v>
      </c>
      <c r="N37" s="75"/>
      <c r="O37" s="75"/>
      <c r="P37" s="75"/>
      <c r="Q37" s="75"/>
      <c r="R37" s="75"/>
      <c r="S37" s="75"/>
      <c r="T37" s="75"/>
      <c r="U37" s="75"/>
      <c r="V37" s="76"/>
      <c r="X37" s="72">
        <f>X35+1</f>
        <v>7</v>
      </c>
      <c r="Y37" s="26">
        <v>1</v>
      </c>
      <c r="Z37" s="5" t="str">
        <f>CONCATENATE("SLE-FRQ",X$28,"-",Y37)</f>
        <v>SLE-FRQ4-1</v>
      </c>
      <c r="AA37" s="6">
        <v>1</v>
      </c>
      <c r="AB37" s="6">
        <v>0</v>
      </c>
      <c r="AC37" s="6">
        <v>0</v>
      </c>
      <c r="AD37" s="27">
        <f>+$P$7</f>
        <v>0.5</v>
      </c>
      <c r="AE37" s="6">
        <v>1</v>
      </c>
      <c r="AF37" s="6"/>
      <c r="AG37" s="31"/>
      <c r="AI37" s="21"/>
      <c r="AJ37" s="3"/>
      <c r="AL37" s="2"/>
      <c r="AM37" s="2"/>
      <c r="AN37" s="2"/>
      <c r="AO37" s="2"/>
      <c r="AP37" s="2"/>
    </row>
    <row r="38" spans="2:42" ht="14.4" thickBot="1">
      <c r="B38" s="103"/>
      <c r="C38" s="26">
        <f t="shared" si="21"/>
        <v>4</v>
      </c>
      <c r="D38" s="5" t="str">
        <f t="shared" si="22"/>
        <v>SLU04-4</v>
      </c>
      <c r="E38" s="6">
        <f t="shared" si="19"/>
        <v>1</v>
      </c>
      <c r="F38" s="6">
        <f>$N$5*$O$5</f>
        <v>4.32</v>
      </c>
      <c r="G38" s="27">
        <f t="shared" si="20"/>
        <v>1.5</v>
      </c>
      <c r="H38" s="6">
        <f>$N$7*$O$7</f>
        <v>0.89999999999999991</v>
      </c>
      <c r="I38" s="6">
        <v>0</v>
      </c>
      <c r="J38" s="6"/>
      <c r="K38" s="31"/>
      <c r="L38" s="1"/>
      <c r="M38" s="86" t="s">
        <v>40</v>
      </c>
      <c r="N38" s="87"/>
      <c r="O38" s="87"/>
      <c r="P38" s="87"/>
      <c r="Q38" s="87"/>
      <c r="R38" s="87"/>
      <c r="S38" s="87"/>
      <c r="T38" s="87"/>
      <c r="U38" s="87"/>
      <c r="V38" s="88"/>
      <c r="X38" s="107"/>
      <c r="Y38" s="33">
        <f>Y37+1</f>
        <v>2</v>
      </c>
      <c r="Z38" s="34" t="str">
        <f>CONCATENATE("SLE-FRQ",X$28,"-",Y38)</f>
        <v>SLE-FRQ4-2</v>
      </c>
      <c r="AA38" s="35">
        <v>1</v>
      </c>
      <c r="AB38" s="35">
        <v>0</v>
      </c>
      <c r="AC38" s="35">
        <f>+$Q$6</f>
        <v>0.5</v>
      </c>
      <c r="AD38" s="36">
        <f>+$P$7</f>
        <v>0.5</v>
      </c>
      <c r="AE38" s="35">
        <v>1</v>
      </c>
      <c r="AF38" s="35"/>
      <c r="AG38" s="37"/>
      <c r="AI38" s="21"/>
      <c r="AJ38" s="3"/>
      <c r="AL38" s="2"/>
      <c r="AM38" s="2"/>
      <c r="AN38" s="2"/>
      <c r="AO38" s="2"/>
      <c r="AP38" s="2"/>
    </row>
    <row r="39" spans="2:42">
      <c r="B39" s="30"/>
      <c r="C39" s="98" t="s">
        <v>42</v>
      </c>
      <c r="D39" s="99"/>
      <c r="E39" s="99"/>
      <c r="F39" s="99"/>
      <c r="G39" s="99"/>
      <c r="H39" s="99"/>
      <c r="I39" s="99"/>
      <c r="J39" s="99"/>
      <c r="K39" s="100"/>
      <c r="L39" s="18"/>
      <c r="M39" s="103">
        <f>M33+1</f>
        <v>5</v>
      </c>
      <c r="N39" s="26">
        <v>1</v>
      </c>
      <c r="O39" s="5" t="str">
        <f>CONCATENATE("SLE-CHR",M$23,"-",N39)</f>
        <v>SLE-CHR2-1</v>
      </c>
      <c r="P39" s="6">
        <v>1</v>
      </c>
      <c r="Q39" s="27">
        <f t="shared" ref="Q39:Q42" si="23">+$D$7*$E$7</f>
        <v>2</v>
      </c>
      <c r="R39" s="6">
        <v>0</v>
      </c>
      <c r="S39" s="6">
        <v>0</v>
      </c>
      <c r="T39" s="6">
        <f>+$L$10</f>
        <v>1.2</v>
      </c>
      <c r="U39" s="6"/>
      <c r="V39" s="31"/>
      <c r="X39" s="21"/>
      <c r="Y39" s="3"/>
      <c r="AA39" s="2"/>
      <c r="AB39" s="2"/>
      <c r="AC39" s="2"/>
      <c r="AD39" s="2"/>
      <c r="AE39" s="2"/>
      <c r="AF39" s="2"/>
      <c r="AI39" s="21"/>
      <c r="AJ39" s="3"/>
      <c r="AL39" s="2"/>
      <c r="AM39" s="2"/>
      <c r="AN39" s="2"/>
      <c r="AO39" s="2"/>
      <c r="AP39" s="2"/>
    </row>
    <row r="40" spans="2:42">
      <c r="B40" s="103">
        <f>B35+1</f>
        <v>5</v>
      </c>
      <c r="C40" s="26">
        <v>1</v>
      </c>
      <c r="D40" s="5" t="str">
        <f>CONCATENATE("SLU0",B$35,"-",C40)</f>
        <v>SLU04-1</v>
      </c>
      <c r="E40" s="6">
        <f>+$N$4</f>
        <v>1.35</v>
      </c>
      <c r="F40" s="6">
        <v>0</v>
      </c>
      <c r="G40" s="27">
        <f>+$N$6</f>
        <v>1.5</v>
      </c>
      <c r="H40" s="6">
        <v>0</v>
      </c>
      <c r="I40" s="6">
        <v>0</v>
      </c>
      <c r="J40" s="6"/>
      <c r="K40" s="31"/>
      <c r="L40" s="1"/>
      <c r="M40" s="103"/>
      <c r="N40" s="26">
        <f>N39+1</f>
        <v>2</v>
      </c>
      <c r="O40" s="5" t="str">
        <f>CONCATENATE("SLE-CHR",M$23,"-",N40)</f>
        <v>SLE-CHR2-2</v>
      </c>
      <c r="P40" s="6">
        <v>1</v>
      </c>
      <c r="Q40" s="27">
        <f t="shared" si="23"/>
        <v>2</v>
      </c>
      <c r="R40" s="6">
        <f>$O$6</f>
        <v>0.6</v>
      </c>
      <c r="S40" s="6">
        <v>0</v>
      </c>
      <c r="T40" s="6">
        <f t="shared" ref="T40:T42" si="24">+$L$10</f>
        <v>1.2</v>
      </c>
      <c r="U40" s="6"/>
      <c r="V40" s="31"/>
      <c r="X40" s="21"/>
      <c r="Y40" s="3"/>
      <c r="AA40" s="2"/>
      <c r="AB40" s="2"/>
      <c r="AC40" s="2"/>
      <c r="AD40" s="2"/>
      <c r="AE40" s="2"/>
      <c r="AF40" s="2"/>
    </row>
    <row r="41" spans="2:42">
      <c r="B41" s="103"/>
      <c r="C41" s="26">
        <f>C40+1</f>
        <v>2</v>
      </c>
      <c r="D41" s="5" t="str">
        <f>CONCATENATE("SLU0",B$35,"-",C41)</f>
        <v>SLU04-2</v>
      </c>
      <c r="E41" s="6">
        <f t="shared" ref="E41:E43" si="25">+$N$4</f>
        <v>1.35</v>
      </c>
      <c r="F41" s="6">
        <f>$N$5*$O$5</f>
        <v>4.32</v>
      </c>
      <c r="G41" s="27">
        <f t="shared" ref="G41:G43" si="26">+$N$6</f>
        <v>1.5</v>
      </c>
      <c r="H41" s="6">
        <v>0</v>
      </c>
      <c r="I41" s="6">
        <v>0</v>
      </c>
      <c r="J41" s="6"/>
      <c r="K41" s="31"/>
      <c r="L41" s="1"/>
      <c r="M41" s="103"/>
      <c r="N41" s="26">
        <f t="shared" ref="N41:N42" si="27">N40+1</f>
        <v>3</v>
      </c>
      <c r="O41" s="5" t="str">
        <f>CONCATENATE("SLE-CHR",M$23,"-",N41)</f>
        <v>SLE-CHR2-3</v>
      </c>
      <c r="P41" s="6">
        <v>1</v>
      </c>
      <c r="Q41" s="27">
        <f t="shared" si="23"/>
        <v>2</v>
      </c>
      <c r="R41" s="6">
        <v>0</v>
      </c>
      <c r="S41" s="6">
        <f>$O$7</f>
        <v>0.6</v>
      </c>
      <c r="T41" s="6">
        <f t="shared" si="24"/>
        <v>1.2</v>
      </c>
      <c r="U41" s="6"/>
      <c r="V41" s="31"/>
      <c r="X41" s="21"/>
      <c r="Y41" s="3"/>
      <c r="AA41" s="2"/>
      <c r="AB41" s="2"/>
      <c r="AC41" s="2"/>
      <c r="AD41" s="2"/>
      <c r="AE41" s="2"/>
      <c r="AF41" s="2"/>
    </row>
    <row r="42" spans="2:42">
      <c r="B42" s="103"/>
      <c r="C42" s="26">
        <f t="shared" ref="C42:C43" si="28">C41+1</f>
        <v>3</v>
      </c>
      <c r="D42" s="5" t="str">
        <f t="shared" ref="D42:D43" si="29">CONCATENATE("SLU0",B$35,"-",C42)</f>
        <v>SLU04-3</v>
      </c>
      <c r="E42" s="6">
        <f t="shared" si="25"/>
        <v>1.35</v>
      </c>
      <c r="F42" s="6">
        <v>0</v>
      </c>
      <c r="G42" s="27">
        <f t="shared" si="26"/>
        <v>1.5</v>
      </c>
      <c r="H42" s="6">
        <f>$N$7*$O$7</f>
        <v>0.89999999999999991</v>
      </c>
      <c r="I42" s="6">
        <v>0</v>
      </c>
      <c r="J42" s="6"/>
      <c r="K42" s="31"/>
      <c r="L42" s="1"/>
      <c r="M42" s="103"/>
      <c r="N42" s="26">
        <f t="shared" si="27"/>
        <v>4</v>
      </c>
      <c r="O42" s="5" t="str">
        <f>CONCATENATE("SLE-CHR",M$23,"-",N42)</f>
        <v>SLE-CHR2-4</v>
      </c>
      <c r="P42" s="6">
        <v>1</v>
      </c>
      <c r="Q42" s="27">
        <f t="shared" si="23"/>
        <v>2</v>
      </c>
      <c r="R42" s="6">
        <f>$O$6</f>
        <v>0.6</v>
      </c>
      <c r="S42" s="6">
        <f>$O$7</f>
        <v>0.6</v>
      </c>
      <c r="T42" s="6">
        <f t="shared" si="24"/>
        <v>1.2</v>
      </c>
      <c r="U42" s="6"/>
      <c r="V42" s="31"/>
      <c r="X42" s="21"/>
      <c r="Y42" s="3"/>
      <c r="AA42" s="2"/>
      <c r="AB42" s="2"/>
      <c r="AC42" s="2"/>
      <c r="AD42" s="2"/>
      <c r="AE42" s="2"/>
      <c r="AF42" s="2"/>
    </row>
    <row r="43" spans="2:42">
      <c r="B43" s="103"/>
      <c r="C43" s="26">
        <f t="shared" si="28"/>
        <v>4</v>
      </c>
      <c r="D43" s="5" t="str">
        <f t="shared" si="29"/>
        <v>SLU04-4</v>
      </c>
      <c r="E43" s="6">
        <f t="shared" si="25"/>
        <v>1.35</v>
      </c>
      <c r="F43" s="6">
        <f>$N$5*$O$5</f>
        <v>4.32</v>
      </c>
      <c r="G43" s="27">
        <f t="shared" si="26"/>
        <v>1.5</v>
      </c>
      <c r="H43" s="6">
        <f>$N$7*$O$7</f>
        <v>0.89999999999999991</v>
      </c>
      <c r="I43" s="6">
        <v>0</v>
      </c>
      <c r="J43" s="6"/>
      <c r="K43" s="31"/>
      <c r="L43" s="1"/>
      <c r="M43" s="69" t="s">
        <v>43</v>
      </c>
      <c r="N43" s="70"/>
      <c r="O43" s="70"/>
      <c r="P43" s="70"/>
      <c r="Q43" s="70"/>
      <c r="R43" s="70"/>
      <c r="S43" s="70"/>
      <c r="T43" s="70"/>
      <c r="U43" s="70"/>
      <c r="V43" s="71"/>
      <c r="AA43" s="2"/>
      <c r="AB43" s="2"/>
      <c r="AC43" s="2"/>
      <c r="AD43" s="2"/>
      <c r="AE43" s="2"/>
      <c r="AF43" s="2"/>
    </row>
    <row r="44" spans="2:42">
      <c r="B44" s="69" t="s">
        <v>44</v>
      </c>
      <c r="C44" s="70"/>
      <c r="D44" s="70"/>
      <c r="E44" s="70"/>
      <c r="F44" s="70"/>
      <c r="G44" s="70"/>
      <c r="H44" s="70"/>
      <c r="I44" s="70"/>
      <c r="J44" s="70"/>
      <c r="K44" s="71"/>
      <c r="L44" s="47"/>
      <c r="M44" s="103">
        <f>M39+1</f>
        <v>6</v>
      </c>
      <c r="N44" s="26">
        <v>1</v>
      </c>
      <c r="O44" s="5" t="str">
        <f>CONCATENATE("SLE-CHR",M$28,"-",N44)</f>
        <v>SLE-CHR3-1</v>
      </c>
      <c r="P44" s="6">
        <v>1</v>
      </c>
      <c r="Q44" s="6">
        <v>0</v>
      </c>
      <c r="R44" s="27">
        <v>1</v>
      </c>
      <c r="S44" s="6">
        <v>0</v>
      </c>
      <c r="T44" s="6">
        <f>+$L$10</f>
        <v>1.2</v>
      </c>
      <c r="U44" s="6"/>
      <c r="V44" s="31"/>
      <c r="X44" s="21"/>
      <c r="Y44" s="3"/>
      <c r="AA44" s="2"/>
      <c r="AB44" s="2"/>
      <c r="AC44" s="2"/>
      <c r="AD44" s="2"/>
      <c r="AE44" s="2"/>
      <c r="AF44" s="2"/>
    </row>
    <row r="45" spans="2:42">
      <c r="B45" s="30"/>
      <c r="C45" s="98" t="s">
        <v>41</v>
      </c>
      <c r="D45" s="99"/>
      <c r="E45" s="99"/>
      <c r="F45" s="99"/>
      <c r="G45" s="99"/>
      <c r="H45" s="99"/>
      <c r="I45" s="99"/>
      <c r="J45" s="99"/>
      <c r="K45" s="100"/>
      <c r="L45" s="18"/>
      <c r="M45" s="103"/>
      <c r="N45" s="26">
        <f>N44+1</f>
        <v>2</v>
      </c>
      <c r="O45" s="5" t="str">
        <f>CONCATENATE("SLE-CHR",M$28,"-",N45)</f>
        <v>SLE-CHR3-2</v>
      </c>
      <c r="P45" s="6">
        <f>P44</f>
        <v>1</v>
      </c>
      <c r="Q45" s="6">
        <f>$O$5</f>
        <v>1.6</v>
      </c>
      <c r="R45" s="27">
        <v>1</v>
      </c>
      <c r="S45" s="6">
        <v>0</v>
      </c>
      <c r="T45" s="6">
        <f t="shared" ref="T45:T47" si="30">+$L$10</f>
        <v>1.2</v>
      </c>
      <c r="U45" s="6"/>
      <c r="V45" s="31"/>
      <c r="X45" s="21"/>
      <c r="Y45" s="3"/>
      <c r="AA45" s="2"/>
      <c r="AB45" s="2"/>
      <c r="AC45" s="2"/>
      <c r="AD45" s="2"/>
      <c r="AE45" s="2"/>
      <c r="AF45" s="2"/>
    </row>
    <row r="46" spans="2:42">
      <c r="B46" s="103">
        <f>B40+1</f>
        <v>6</v>
      </c>
      <c r="C46" s="26">
        <v>1</v>
      </c>
      <c r="D46" s="5" t="str">
        <f>CONCATENATE("SLU0",B$46,"-",C46)</f>
        <v>SLU06-1</v>
      </c>
      <c r="E46" s="6">
        <f>+$M$4</f>
        <v>1</v>
      </c>
      <c r="F46" s="6">
        <v>0</v>
      </c>
      <c r="G46" s="6">
        <v>0</v>
      </c>
      <c r="H46" s="27">
        <f>+$N$7</f>
        <v>1.5</v>
      </c>
      <c r="I46" s="6">
        <v>0</v>
      </c>
      <c r="J46" s="6"/>
      <c r="K46" s="31"/>
      <c r="L46" s="1"/>
      <c r="M46" s="103"/>
      <c r="N46" s="26">
        <f t="shared" ref="N46:N47" si="31">N45+1</f>
        <v>3</v>
      </c>
      <c r="O46" s="5" t="str">
        <f>CONCATENATE("SLE-CHR",M$28,"-",N46)</f>
        <v>SLE-CHR3-3</v>
      </c>
      <c r="P46" s="6">
        <f t="shared" ref="P46:P47" si="32">P45</f>
        <v>1</v>
      </c>
      <c r="Q46" s="6">
        <v>0</v>
      </c>
      <c r="R46" s="27">
        <v>1</v>
      </c>
      <c r="S46" s="6">
        <f>$O$7</f>
        <v>0.6</v>
      </c>
      <c r="T46" s="6">
        <f t="shared" si="30"/>
        <v>1.2</v>
      </c>
      <c r="U46" s="6"/>
      <c r="V46" s="31"/>
      <c r="X46" s="21"/>
      <c r="Y46" s="3"/>
      <c r="AA46" s="2"/>
      <c r="AB46" s="2"/>
      <c r="AC46" s="2"/>
      <c r="AD46" s="2"/>
      <c r="AE46" s="2"/>
      <c r="AF46" s="2"/>
    </row>
    <row r="47" spans="2:42">
      <c r="B47" s="103"/>
      <c r="C47" s="26">
        <f>C46+1</f>
        <v>2</v>
      </c>
      <c r="D47" s="5" t="str">
        <f>CONCATENATE("SLU0",B$46,"-",C47)</f>
        <v>SLU06-2</v>
      </c>
      <c r="E47" s="6">
        <f t="shared" ref="E47:E49" si="33">+$M$4</f>
        <v>1</v>
      </c>
      <c r="F47" s="6">
        <f>$N$5*$O$5</f>
        <v>4.32</v>
      </c>
      <c r="G47" s="6">
        <f>$N$6*$O$6</f>
        <v>0.89999999999999991</v>
      </c>
      <c r="H47" s="27">
        <f t="shared" ref="H47:H49" si="34">+$N$7</f>
        <v>1.5</v>
      </c>
      <c r="I47" s="6">
        <v>0</v>
      </c>
      <c r="J47" s="6"/>
      <c r="K47" s="31"/>
      <c r="L47" s="1"/>
      <c r="M47" s="103"/>
      <c r="N47" s="26">
        <f t="shared" si="31"/>
        <v>4</v>
      </c>
      <c r="O47" s="5" t="str">
        <f>CONCATENATE("SLE-CHR",M$28,"-",N47)</f>
        <v>SLE-CHR3-4</v>
      </c>
      <c r="P47" s="6">
        <f t="shared" si="32"/>
        <v>1</v>
      </c>
      <c r="Q47" s="6">
        <f>$O$5</f>
        <v>1.6</v>
      </c>
      <c r="R47" s="27">
        <v>1</v>
      </c>
      <c r="S47" s="6">
        <f>$O$7</f>
        <v>0.6</v>
      </c>
      <c r="T47" s="6">
        <f t="shared" si="30"/>
        <v>1.2</v>
      </c>
      <c r="U47" s="6"/>
      <c r="V47" s="31"/>
      <c r="X47" s="21"/>
      <c r="Y47" s="3"/>
      <c r="AA47" s="2"/>
      <c r="AB47" s="2"/>
      <c r="AC47" s="2"/>
      <c r="AD47" s="2"/>
      <c r="AE47" s="2"/>
      <c r="AF47" s="2"/>
    </row>
    <row r="48" spans="2:42">
      <c r="B48" s="103"/>
      <c r="C48" s="26">
        <f t="shared" ref="C48:C49" si="35">C47+1</f>
        <v>3</v>
      </c>
      <c r="D48" s="5" t="str">
        <f>CONCATENATE("SLU0",B$46,"-",C48)</f>
        <v>SLU06-3</v>
      </c>
      <c r="E48" s="6">
        <f t="shared" si="33"/>
        <v>1</v>
      </c>
      <c r="F48" s="6">
        <v>0</v>
      </c>
      <c r="G48" s="6">
        <v>0</v>
      </c>
      <c r="H48" s="27">
        <f t="shared" si="34"/>
        <v>1.5</v>
      </c>
      <c r="I48" s="6">
        <v>0</v>
      </c>
      <c r="J48" s="6"/>
      <c r="K48" s="31"/>
      <c r="L48" s="1"/>
      <c r="M48" s="69" t="s">
        <v>44</v>
      </c>
      <c r="N48" s="70"/>
      <c r="O48" s="70"/>
      <c r="P48" s="70"/>
      <c r="Q48" s="70"/>
      <c r="R48" s="70"/>
      <c r="S48" s="70"/>
      <c r="T48" s="70"/>
      <c r="U48" s="70"/>
      <c r="V48" s="71"/>
      <c r="X48" s="21"/>
      <c r="Y48" s="3"/>
      <c r="AA48" s="2"/>
      <c r="AB48" s="2"/>
      <c r="AC48" s="2"/>
      <c r="AD48" s="2"/>
      <c r="AE48" s="2"/>
      <c r="AF48" s="2"/>
    </row>
    <row r="49" spans="2:34">
      <c r="B49" s="103"/>
      <c r="C49" s="26">
        <f t="shared" si="35"/>
        <v>4</v>
      </c>
      <c r="D49" s="5" t="str">
        <f>CONCATENATE("SLU0",B$46,"-",C49)</f>
        <v>SLU06-4</v>
      </c>
      <c r="E49" s="6">
        <f t="shared" si="33"/>
        <v>1</v>
      </c>
      <c r="F49" s="6">
        <f>$N$5*$O$5</f>
        <v>4.32</v>
      </c>
      <c r="G49" s="6">
        <f>+$N$6*$O$6</f>
        <v>0.89999999999999991</v>
      </c>
      <c r="H49" s="27">
        <f t="shared" si="34"/>
        <v>1.5</v>
      </c>
      <c r="I49" s="6">
        <v>0</v>
      </c>
      <c r="J49" s="6"/>
      <c r="K49" s="31"/>
      <c r="L49" s="1"/>
      <c r="M49" s="103">
        <f>M44+1</f>
        <v>7</v>
      </c>
      <c r="N49" s="26">
        <v>1</v>
      </c>
      <c r="O49" s="5" t="str">
        <f>CONCATENATE("SLE-CHR",M$33,"-",N49)</f>
        <v>SLE-CHR4-1</v>
      </c>
      <c r="P49" s="6">
        <v>1</v>
      </c>
      <c r="Q49" s="6">
        <v>0</v>
      </c>
      <c r="R49" s="6">
        <v>0</v>
      </c>
      <c r="S49" s="27">
        <v>1</v>
      </c>
      <c r="T49" s="6">
        <f>T44</f>
        <v>1.2</v>
      </c>
      <c r="U49" s="6"/>
      <c r="V49" s="31"/>
      <c r="X49" s="21"/>
      <c r="Y49" s="3"/>
      <c r="AA49" s="2"/>
      <c r="AB49" s="2"/>
      <c r="AC49" s="2"/>
      <c r="AD49" s="2"/>
      <c r="AE49" s="2"/>
      <c r="AF49" s="2"/>
    </row>
    <row r="50" spans="2:34">
      <c r="B50" s="30"/>
      <c r="C50" s="98" t="s">
        <v>42</v>
      </c>
      <c r="D50" s="99"/>
      <c r="E50" s="99"/>
      <c r="F50" s="99"/>
      <c r="G50" s="99"/>
      <c r="H50" s="99"/>
      <c r="I50" s="99"/>
      <c r="J50" s="99"/>
      <c r="K50" s="100"/>
      <c r="L50" s="18"/>
      <c r="M50" s="103"/>
      <c r="N50" s="26">
        <f>N49+1</f>
        <v>2</v>
      </c>
      <c r="O50" s="5" t="str">
        <f>CONCATENATE("SLE-CHR",M$33,"-",N50)</f>
        <v>SLE-CHR4-2</v>
      </c>
      <c r="P50" s="6">
        <f>P49</f>
        <v>1</v>
      </c>
      <c r="Q50" s="6">
        <f>$O$5</f>
        <v>1.6</v>
      </c>
      <c r="R50" s="6">
        <v>0</v>
      </c>
      <c r="S50" s="27">
        <v>1</v>
      </c>
      <c r="T50" s="6">
        <f>T45</f>
        <v>1.2</v>
      </c>
      <c r="U50" s="6"/>
      <c r="V50" s="31"/>
      <c r="X50" s="21"/>
      <c r="Y50" s="3"/>
      <c r="AA50" s="2"/>
      <c r="AB50" s="2"/>
      <c r="AC50" s="2"/>
      <c r="AD50" s="2"/>
      <c r="AE50" s="2"/>
      <c r="AF50" s="2"/>
    </row>
    <row r="51" spans="2:34">
      <c r="B51" s="103">
        <f>B46+1</f>
        <v>7</v>
      </c>
      <c r="C51" s="26">
        <v>1</v>
      </c>
      <c r="D51" s="5" t="str">
        <f>CONCATENATE("SLU0",B$46,"-",C51)</f>
        <v>SLU06-1</v>
      </c>
      <c r="E51" s="6">
        <f>+$N$4</f>
        <v>1.35</v>
      </c>
      <c r="F51" s="6">
        <v>0</v>
      </c>
      <c r="G51" s="6">
        <v>0</v>
      </c>
      <c r="H51" s="27">
        <f>+$N$7</f>
        <v>1.5</v>
      </c>
      <c r="I51" s="6">
        <v>0</v>
      </c>
      <c r="J51" s="6"/>
      <c r="K51" s="31"/>
      <c r="L51" s="1"/>
      <c r="M51" s="103"/>
      <c r="N51" s="26">
        <f t="shared" ref="N51:N52" si="36">N50+1</f>
        <v>3</v>
      </c>
      <c r="O51" s="5" t="str">
        <f>CONCATENATE("SLE-CHR",M$33,"-",N51)</f>
        <v>SLE-CHR4-3</v>
      </c>
      <c r="P51" s="6">
        <f t="shared" ref="P51:P52" si="37">P50</f>
        <v>1</v>
      </c>
      <c r="Q51" s="6">
        <v>0</v>
      </c>
      <c r="R51" s="6">
        <f>$O$6</f>
        <v>0.6</v>
      </c>
      <c r="S51" s="27">
        <v>1</v>
      </c>
      <c r="T51" s="6">
        <f>T46</f>
        <v>1.2</v>
      </c>
      <c r="U51" s="6"/>
      <c r="V51" s="31"/>
      <c r="X51" s="21"/>
      <c r="Y51" s="3"/>
      <c r="AA51" s="2"/>
      <c r="AB51" s="2"/>
      <c r="AC51" s="2"/>
      <c r="AD51" s="2"/>
      <c r="AE51" s="2"/>
      <c r="AF51" s="2"/>
    </row>
    <row r="52" spans="2:34" ht="14.4" thickBot="1">
      <c r="B52" s="103"/>
      <c r="C52" s="26">
        <f>C51+1</f>
        <v>2</v>
      </c>
      <c r="D52" s="5" t="str">
        <f>CONCATENATE("SLU0",B$46,"-",C52)</f>
        <v>SLU06-2</v>
      </c>
      <c r="E52" s="6">
        <f t="shared" ref="E52:E54" si="38">+$N$4</f>
        <v>1.35</v>
      </c>
      <c r="F52" s="6">
        <f>$N$5*$O$5</f>
        <v>4.32</v>
      </c>
      <c r="G52" s="6">
        <f>$N$6*$O$6</f>
        <v>0.89999999999999991</v>
      </c>
      <c r="H52" s="27">
        <f t="shared" ref="H52:H54" si="39">+$N$7</f>
        <v>1.5</v>
      </c>
      <c r="I52" s="6">
        <v>0</v>
      </c>
      <c r="J52" s="6"/>
      <c r="K52" s="31"/>
      <c r="L52" s="1"/>
      <c r="M52" s="106"/>
      <c r="N52" s="33">
        <f t="shared" si="36"/>
        <v>4</v>
      </c>
      <c r="O52" s="34" t="str">
        <f>CONCATENATE("SLE-CHR",M$33,"-",N52)</f>
        <v>SLE-CHR4-4</v>
      </c>
      <c r="P52" s="35">
        <f t="shared" si="37"/>
        <v>1</v>
      </c>
      <c r="Q52" s="35">
        <f>$O$5</f>
        <v>1.6</v>
      </c>
      <c r="R52" s="35">
        <f>$O$6</f>
        <v>0.6</v>
      </c>
      <c r="S52" s="36">
        <v>1</v>
      </c>
      <c r="T52" s="35">
        <f>T47</f>
        <v>1.2</v>
      </c>
      <c r="U52" s="35"/>
      <c r="V52" s="37"/>
      <c r="AA52" s="102"/>
      <c r="AB52" s="102"/>
      <c r="AC52" s="102"/>
      <c r="AD52" s="102"/>
      <c r="AE52" s="102"/>
      <c r="AF52" s="102"/>
      <c r="AG52" s="102"/>
    </row>
    <row r="53" spans="2:34">
      <c r="B53" s="103"/>
      <c r="C53" s="26">
        <f t="shared" ref="C53:C54" si="40">C52+1</f>
        <v>3</v>
      </c>
      <c r="D53" s="5" t="str">
        <f>CONCATENATE("SLU0",B$46,"-",C53)</f>
        <v>SLU06-3</v>
      </c>
      <c r="E53" s="6">
        <f t="shared" si="38"/>
        <v>1.35</v>
      </c>
      <c r="F53" s="6">
        <v>0</v>
      </c>
      <c r="G53" s="6">
        <v>0</v>
      </c>
      <c r="H53" s="27">
        <f t="shared" si="39"/>
        <v>1.5</v>
      </c>
      <c r="I53" s="6">
        <v>0</v>
      </c>
      <c r="J53" s="6"/>
      <c r="K53" s="31"/>
      <c r="L53" s="1"/>
      <c r="M53" s="21"/>
      <c r="N53" s="3"/>
      <c r="O53" s="1"/>
      <c r="S53" s="2"/>
      <c r="T53" s="2"/>
      <c r="AA53" s="2"/>
      <c r="AB53" s="2"/>
      <c r="AC53" s="2"/>
      <c r="AD53" s="2"/>
      <c r="AE53" s="2"/>
      <c r="AF53" s="2"/>
    </row>
    <row r="54" spans="2:34" ht="14.4" thickBot="1">
      <c r="B54" s="106"/>
      <c r="C54" s="33">
        <f t="shared" si="40"/>
        <v>4</v>
      </c>
      <c r="D54" s="34" t="str">
        <f>CONCATENATE("SLU0",B$46,"-",C54)</f>
        <v>SLU06-4</v>
      </c>
      <c r="E54" s="35">
        <f t="shared" si="38"/>
        <v>1.35</v>
      </c>
      <c r="F54" s="35">
        <f>$N$5*$O$5</f>
        <v>4.32</v>
      </c>
      <c r="G54" s="35">
        <f>+$N$6*$O$6</f>
        <v>0.89999999999999991</v>
      </c>
      <c r="H54" s="36">
        <f t="shared" si="39"/>
        <v>1.5</v>
      </c>
      <c r="I54" s="35">
        <v>0</v>
      </c>
      <c r="J54" s="35"/>
      <c r="K54" s="37"/>
      <c r="L54" s="1"/>
      <c r="M54" s="21"/>
      <c r="N54" s="3"/>
      <c r="O54" s="1"/>
      <c r="S54" s="2"/>
      <c r="T54" s="2"/>
      <c r="X54" s="21"/>
      <c r="Y54" s="3"/>
      <c r="AA54" s="2"/>
      <c r="AB54" s="2"/>
      <c r="AC54" s="2"/>
      <c r="AD54" s="2"/>
      <c r="AE54" s="2"/>
      <c r="AF54" s="2"/>
    </row>
    <row r="55" spans="2:34" ht="14.4" thickBot="1">
      <c r="B55" s="74" t="s">
        <v>48</v>
      </c>
      <c r="C55" s="75"/>
      <c r="D55" s="75"/>
      <c r="E55" s="75"/>
      <c r="F55" s="75"/>
      <c r="G55" s="75"/>
      <c r="H55" s="75"/>
      <c r="I55" s="75"/>
      <c r="J55" s="75"/>
      <c r="K55" s="76"/>
      <c r="L55" s="46"/>
      <c r="M55" s="21"/>
      <c r="N55" s="3"/>
      <c r="O55" s="1"/>
      <c r="S55" s="2"/>
      <c r="T55" s="2"/>
      <c r="X55" s="21"/>
      <c r="Y55" s="3"/>
      <c r="AA55" s="2"/>
      <c r="AB55" s="2"/>
      <c r="AC55" s="2"/>
      <c r="AD55" s="2"/>
      <c r="AE55" s="2"/>
      <c r="AF55" s="2"/>
    </row>
    <row r="56" spans="2:34">
      <c r="B56" s="86" t="s">
        <v>40</v>
      </c>
      <c r="C56" s="87"/>
      <c r="D56" s="87"/>
      <c r="E56" s="87"/>
      <c r="F56" s="87"/>
      <c r="G56" s="87"/>
      <c r="H56" s="87"/>
      <c r="I56" s="87"/>
      <c r="J56" s="87"/>
      <c r="K56" s="88"/>
      <c r="L56" s="47"/>
      <c r="M56" s="21"/>
      <c r="N56" s="3"/>
      <c r="O56" s="1"/>
      <c r="S56" s="2"/>
      <c r="T56" s="2"/>
      <c r="X56" s="21"/>
      <c r="Y56" s="3"/>
      <c r="AA56" s="2"/>
      <c r="AB56" s="2"/>
      <c r="AC56" s="2"/>
      <c r="AD56" s="2"/>
      <c r="AE56" s="2"/>
      <c r="AF56" s="2"/>
    </row>
    <row r="57" spans="2:34">
      <c r="B57" s="30"/>
      <c r="C57" s="98" t="s">
        <v>41</v>
      </c>
      <c r="D57" s="99"/>
      <c r="E57" s="99"/>
      <c r="F57" s="99"/>
      <c r="G57" s="99"/>
      <c r="H57" s="99"/>
      <c r="I57" s="99"/>
      <c r="J57" s="99"/>
      <c r="K57" s="100"/>
      <c r="L57" s="18"/>
      <c r="M57" s="21"/>
      <c r="N57" s="3"/>
      <c r="O57" s="1"/>
      <c r="S57" s="2"/>
      <c r="T57" s="2"/>
      <c r="X57" s="21"/>
      <c r="Y57" s="3"/>
      <c r="AA57" s="2"/>
      <c r="AB57" s="2"/>
      <c r="AC57" s="2"/>
      <c r="AD57" s="2"/>
      <c r="AE57" s="2"/>
      <c r="AF57" s="2"/>
    </row>
    <row r="58" spans="2:34">
      <c r="B58" s="103">
        <f>+B51+1</f>
        <v>8</v>
      </c>
      <c r="C58" s="26">
        <v>1</v>
      </c>
      <c r="D58" s="5" t="str">
        <f>CONCATENATE("SLU0",B$24,"-",C58)</f>
        <v>SLU02-1</v>
      </c>
      <c r="E58" s="6">
        <f>+$M$4</f>
        <v>1</v>
      </c>
      <c r="F58" s="27">
        <f>+$N$5</f>
        <v>2.7</v>
      </c>
      <c r="G58" s="6">
        <v>0</v>
      </c>
      <c r="H58" s="6">
        <v>0</v>
      </c>
      <c r="I58" s="6">
        <f>+$N$10</f>
        <v>1.2</v>
      </c>
      <c r="J58" s="6"/>
      <c r="K58" s="31"/>
      <c r="L58" s="1"/>
      <c r="M58" s="21"/>
      <c r="N58" s="3"/>
      <c r="O58" s="1"/>
      <c r="S58" s="2"/>
      <c r="T58" s="2"/>
      <c r="X58" s="21"/>
      <c r="Y58" s="3"/>
      <c r="AA58" s="2"/>
      <c r="AB58" s="2"/>
      <c r="AC58" s="2"/>
      <c r="AD58" s="2"/>
      <c r="AE58" s="2"/>
      <c r="AF58" s="2"/>
    </row>
    <row r="59" spans="2:34">
      <c r="B59" s="103"/>
      <c r="C59" s="26">
        <f>C58+1</f>
        <v>2</v>
      </c>
      <c r="D59" s="5" t="str">
        <f t="shared" ref="D59:D61" si="41">CONCATENATE("SLU0",B$24,"-",C59)</f>
        <v>SLU02-2</v>
      </c>
      <c r="E59" s="6">
        <f t="shared" ref="E59:E61" si="42">+$M$4</f>
        <v>1</v>
      </c>
      <c r="F59" s="27">
        <f t="shared" ref="F59:F61" si="43">+$N$5</f>
        <v>2.7</v>
      </c>
      <c r="G59" s="6">
        <f>$N$6*$O$6</f>
        <v>0.89999999999999991</v>
      </c>
      <c r="H59" s="6">
        <v>0</v>
      </c>
      <c r="I59" s="6">
        <f t="shared" ref="I59:I61" si="44">+$N$10</f>
        <v>1.2</v>
      </c>
      <c r="J59" s="6"/>
      <c r="K59" s="31"/>
      <c r="L59" s="1"/>
      <c r="M59" s="21"/>
      <c r="N59" s="3"/>
      <c r="O59" s="1"/>
      <c r="S59" s="2"/>
      <c r="T59" s="2"/>
      <c r="X59" s="21"/>
      <c r="Y59" s="3"/>
      <c r="AA59" s="2"/>
      <c r="AB59" s="2"/>
      <c r="AC59" s="2"/>
      <c r="AD59" s="2"/>
      <c r="AE59" s="2"/>
      <c r="AF59" s="2"/>
    </row>
    <row r="60" spans="2:34">
      <c r="B60" s="103"/>
      <c r="C60" s="26">
        <f t="shared" ref="C60:C61" si="45">C59+1</f>
        <v>3</v>
      </c>
      <c r="D60" s="5" t="str">
        <f t="shared" si="41"/>
        <v>SLU02-3</v>
      </c>
      <c r="E60" s="6">
        <f t="shared" si="42"/>
        <v>1</v>
      </c>
      <c r="F60" s="27">
        <f t="shared" si="43"/>
        <v>2.7</v>
      </c>
      <c r="G60" s="6">
        <v>0</v>
      </c>
      <c r="H60" s="6">
        <f>$N$7*$O$7</f>
        <v>0.89999999999999991</v>
      </c>
      <c r="I60" s="6">
        <f t="shared" si="44"/>
        <v>1.2</v>
      </c>
      <c r="J60" s="6"/>
      <c r="K60" s="31"/>
      <c r="L60" s="1"/>
      <c r="M60" s="21"/>
      <c r="N60" s="3"/>
      <c r="O60" s="1"/>
      <c r="S60" s="2"/>
      <c r="T60" s="2"/>
      <c r="W60" s="4"/>
      <c r="X60" s="21"/>
      <c r="Y60" s="3"/>
      <c r="AA60" s="2"/>
      <c r="AB60" s="2"/>
      <c r="AC60" s="2"/>
      <c r="AD60" s="2"/>
      <c r="AE60" s="2"/>
      <c r="AF60" s="2"/>
      <c r="AH60" s="4"/>
    </row>
    <row r="61" spans="2:34">
      <c r="B61" s="103"/>
      <c r="C61" s="26">
        <f t="shared" si="45"/>
        <v>4</v>
      </c>
      <c r="D61" s="5" t="str">
        <f t="shared" si="41"/>
        <v>SLU02-4</v>
      </c>
      <c r="E61" s="6">
        <f t="shared" si="42"/>
        <v>1</v>
      </c>
      <c r="F61" s="27">
        <f t="shared" si="43"/>
        <v>2.7</v>
      </c>
      <c r="G61" s="6">
        <f>+$N$6*$O$6</f>
        <v>0.89999999999999991</v>
      </c>
      <c r="H61" s="6">
        <f>$N$7*$O$7</f>
        <v>0.89999999999999991</v>
      </c>
      <c r="I61" s="6">
        <f t="shared" si="44"/>
        <v>1.2</v>
      </c>
      <c r="J61" s="6"/>
      <c r="K61" s="31"/>
      <c r="L61" s="1"/>
      <c r="M61" s="1"/>
      <c r="N61" s="1"/>
      <c r="O61" s="1"/>
      <c r="S61" s="2"/>
      <c r="T61" s="2"/>
      <c r="X61" s="21"/>
      <c r="Y61" s="3"/>
      <c r="AA61" s="2"/>
      <c r="AB61" s="2"/>
      <c r="AC61" s="2"/>
      <c r="AD61" s="2"/>
      <c r="AE61" s="2"/>
      <c r="AF61" s="2"/>
    </row>
    <row r="62" spans="2:34">
      <c r="B62" s="30"/>
      <c r="C62" s="98" t="s">
        <v>42</v>
      </c>
      <c r="D62" s="99"/>
      <c r="E62" s="99"/>
      <c r="F62" s="99"/>
      <c r="G62" s="99"/>
      <c r="H62" s="99"/>
      <c r="I62" s="99"/>
      <c r="J62" s="99"/>
      <c r="K62" s="100"/>
      <c r="L62" s="18"/>
      <c r="M62" s="21"/>
      <c r="N62" s="3"/>
      <c r="O62" s="1"/>
      <c r="S62" s="2"/>
      <c r="T62" s="2"/>
      <c r="AA62" s="2"/>
      <c r="AB62" s="2"/>
      <c r="AC62" s="2"/>
      <c r="AD62" s="2"/>
      <c r="AE62" s="2"/>
      <c r="AF62" s="2"/>
    </row>
    <row r="63" spans="2:34">
      <c r="B63" s="103">
        <f>B58+1</f>
        <v>9</v>
      </c>
      <c r="C63" s="26">
        <v>1</v>
      </c>
      <c r="D63" s="5" t="str">
        <f>CONCATENATE("SLU0",B$29,"-",C63)</f>
        <v>SLU03-1</v>
      </c>
      <c r="E63" s="6">
        <f>+$N$4</f>
        <v>1.35</v>
      </c>
      <c r="F63" s="27">
        <f t="shared" ref="F63:F66" si="46">+$N$5</f>
        <v>2.7</v>
      </c>
      <c r="G63" s="6">
        <v>0</v>
      </c>
      <c r="H63" s="6">
        <v>0</v>
      </c>
      <c r="I63" s="6">
        <f>+$N$10</f>
        <v>1.2</v>
      </c>
      <c r="J63" s="6"/>
      <c r="K63" s="31"/>
      <c r="L63" s="1"/>
      <c r="M63" s="21"/>
      <c r="N63" s="3"/>
      <c r="O63" s="1"/>
      <c r="S63" s="2"/>
      <c r="T63" s="2"/>
      <c r="X63" s="3"/>
      <c r="Y63" s="3"/>
      <c r="AA63" s="2"/>
      <c r="AB63" s="2"/>
      <c r="AC63" s="2"/>
      <c r="AD63" s="2"/>
      <c r="AE63" s="2"/>
      <c r="AF63" s="2"/>
    </row>
    <row r="64" spans="2:34">
      <c r="B64" s="103"/>
      <c r="C64" s="26">
        <f>C63+1</f>
        <v>2</v>
      </c>
      <c r="D64" s="5" t="str">
        <f>CONCATENATE("SLU0",B$29,"-",C64)</f>
        <v>SLU03-2</v>
      </c>
      <c r="E64" s="6">
        <f t="shared" ref="E64:E66" si="47">+$N$4</f>
        <v>1.35</v>
      </c>
      <c r="F64" s="27">
        <f t="shared" si="46"/>
        <v>2.7</v>
      </c>
      <c r="G64" s="6">
        <f>$N$6*$O$6</f>
        <v>0.89999999999999991</v>
      </c>
      <c r="H64" s="6">
        <v>0</v>
      </c>
      <c r="I64" s="6">
        <f t="shared" ref="I64:I66" si="48">+$N$10</f>
        <v>1.2</v>
      </c>
      <c r="J64" s="6"/>
      <c r="K64" s="31"/>
      <c r="L64" s="1"/>
      <c r="M64" s="21"/>
      <c r="N64" s="3"/>
      <c r="O64" s="1"/>
      <c r="S64" s="2"/>
      <c r="T64" s="2"/>
      <c r="X64" s="3"/>
      <c r="Y64" s="3"/>
      <c r="AA64" s="2"/>
      <c r="AB64" s="2"/>
      <c r="AC64" s="2"/>
      <c r="AD64" s="2"/>
      <c r="AE64" s="2"/>
      <c r="AF64" s="2"/>
    </row>
    <row r="65" spans="2:32">
      <c r="B65" s="103"/>
      <c r="C65" s="26">
        <f t="shared" ref="C65:C66" si="49">C64+1</f>
        <v>3</v>
      </c>
      <c r="D65" s="5" t="str">
        <f>CONCATENATE("SLU0",B$29,"-",C65)</f>
        <v>SLU03-3</v>
      </c>
      <c r="E65" s="6">
        <f t="shared" si="47"/>
        <v>1.35</v>
      </c>
      <c r="F65" s="27">
        <f t="shared" si="46"/>
        <v>2.7</v>
      </c>
      <c r="G65" s="6">
        <v>0</v>
      </c>
      <c r="H65" s="6">
        <f>$N$7*$O$7</f>
        <v>0.89999999999999991</v>
      </c>
      <c r="I65" s="6">
        <f t="shared" si="48"/>
        <v>1.2</v>
      </c>
      <c r="J65" s="6"/>
      <c r="K65" s="31"/>
      <c r="L65" s="1"/>
      <c r="M65" s="21"/>
      <c r="N65" s="3"/>
      <c r="O65" s="1"/>
      <c r="S65" s="2"/>
      <c r="T65" s="2"/>
      <c r="X65" s="3"/>
      <c r="Y65" s="3"/>
      <c r="AA65" s="2"/>
      <c r="AB65" s="2"/>
      <c r="AC65" s="2"/>
      <c r="AD65" s="2"/>
      <c r="AE65" s="2"/>
      <c r="AF65" s="2"/>
    </row>
    <row r="66" spans="2:32">
      <c r="B66" s="103"/>
      <c r="C66" s="26">
        <f t="shared" si="49"/>
        <v>4</v>
      </c>
      <c r="D66" s="5" t="str">
        <f>CONCATENATE("SLU0",B$29,"-",C66)</f>
        <v>SLU03-4</v>
      </c>
      <c r="E66" s="6">
        <f t="shared" si="47"/>
        <v>1.35</v>
      </c>
      <c r="F66" s="27">
        <f t="shared" si="46"/>
        <v>2.7</v>
      </c>
      <c r="G66" s="6">
        <f>+$N$6*$O$6</f>
        <v>0.89999999999999991</v>
      </c>
      <c r="H66" s="6">
        <f>$N$7*$O$7</f>
        <v>0.89999999999999991</v>
      </c>
      <c r="I66" s="6">
        <f t="shared" si="48"/>
        <v>1.2</v>
      </c>
      <c r="J66" s="6"/>
      <c r="K66" s="31"/>
      <c r="L66" s="1"/>
      <c r="M66" s="21"/>
      <c r="N66" s="3"/>
      <c r="O66" s="1"/>
      <c r="S66" s="2"/>
      <c r="T66" s="2"/>
      <c r="X66" s="3"/>
      <c r="Y66" s="3"/>
      <c r="AA66" s="2"/>
      <c r="AB66" s="2"/>
      <c r="AC66" s="2"/>
      <c r="AD66" s="2"/>
      <c r="AE66" s="2"/>
      <c r="AF66" s="2"/>
    </row>
    <row r="67" spans="2:32">
      <c r="B67" s="69" t="s">
        <v>43</v>
      </c>
      <c r="C67" s="70"/>
      <c r="D67" s="70"/>
      <c r="E67" s="70"/>
      <c r="F67" s="70"/>
      <c r="G67" s="70"/>
      <c r="H67" s="70"/>
      <c r="I67" s="70"/>
      <c r="J67" s="70"/>
      <c r="K67" s="71"/>
      <c r="L67" s="47"/>
      <c r="M67" s="21"/>
      <c r="N67" s="3"/>
      <c r="O67" s="1"/>
      <c r="S67" s="2"/>
      <c r="T67" s="2"/>
      <c r="X67" s="3"/>
      <c r="Y67" s="3"/>
      <c r="AA67" s="2"/>
      <c r="AB67" s="2"/>
      <c r="AC67" s="2"/>
      <c r="AD67" s="2"/>
      <c r="AE67" s="2"/>
      <c r="AF67" s="2"/>
    </row>
    <row r="68" spans="2:32">
      <c r="B68" s="30"/>
      <c r="C68" s="98" t="s">
        <v>41</v>
      </c>
      <c r="D68" s="99"/>
      <c r="E68" s="99"/>
      <c r="F68" s="99"/>
      <c r="G68" s="99"/>
      <c r="H68" s="99"/>
      <c r="I68" s="99"/>
      <c r="J68" s="99"/>
      <c r="K68" s="100"/>
      <c r="L68" s="18"/>
      <c r="M68" s="21"/>
      <c r="N68" s="3"/>
      <c r="O68" s="1"/>
      <c r="S68" s="2"/>
      <c r="T68" s="2"/>
      <c r="X68" s="3"/>
      <c r="Y68" s="3"/>
      <c r="AA68" s="2"/>
      <c r="AB68" s="2"/>
      <c r="AC68" s="2"/>
      <c r="AD68" s="2"/>
      <c r="AE68" s="2"/>
      <c r="AF68" s="2"/>
    </row>
    <row r="69" spans="2:32">
      <c r="B69" s="103">
        <f>B63+1</f>
        <v>10</v>
      </c>
      <c r="C69" s="26">
        <v>1</v>
      </c>
      <c r="D69" s="5" t="str">
        <f>CONCATENATE("SLU0",B$35,"-",C69)</f>
        <v>SLU04-1</v>
      </c>
      <c r="E69" s="6">
        <f>+$M$4</f>
        <v>1</v>
      </c>
      <c r="F69" s="6">
        <v>0</v>
      </c>
      <c r="G69" s="27">
        <f>+$N$6</f>
        <v>1.5</v>
      </c>
      <c r="H69" s="6">
        <v>0</v>
      </c>
      <c r="I69" s="6">
        <f>+$N$10</f>
        <v>1.2</v>
      </c>
      <c r="J69" s="6"/>
      <c r="K69" s="31"/>
      <c r="L69" s="1"/>
      <c r="M69" s="21"/>
      <c r="N69" s="3"/>
      <c r="O69" s="1"/>
      <c r="S69" s="2"/>
      <c r="T69" s="2"/>
      <c r="X69" s="3"/>
      <c r="Y69" s="3"/>
      <c r="AA69" s="2"/>
      <c r="AB69" s="2"/>
      <c r="AC69" s="2"/>
      <c r="AD69" s="2"/>
      <c r="AE69" s="2"/>
      <c r="AF69" s="2"/>
    </row>
    <row r="70" spans="2:32">
      <c r="B70" s="103"/>
      <c r="C70" s="26">
        <f>C69+1</f>
        <v>2</v>
      </c>
      <c r="D70" s="5" t="str">
        <f>CONCATENATE("SLU0",B$35,"-",C70)</f>
        <v>SLU04-2</v>
      </c>
      <c r="E70" s="6">
        <f t="shared" ref="E70:E72" si="50">+$M$4</f>
        <v>1</v>
      </c>
      <c r="F70" s="6">
        <f>$N$5*$O$5</f>
        <v>4.32</v>
      </c>
      <c r="G70" s="27">
        <f t="shared" ref="G70:G72" si="51">+$N$6</f>
        <v>1.5</v>
      </c>
      <c r="H70" s="6">
        <v>0</v>
      </c>
      <c r="I70" s="6">
        <f t="shared" ref="I70:I72" si="52">+$N$10</f>
        <v>1.2</v>
      </c>
      <c r="J70" s="6"/>
      <c r="K70" s="31"/>
      <c r="L70" s="1"/>
      <c r="S70" s="2"/>
      <c r="T70" s="2"/>
      <c r="U70" s="2"/>
      <c r="V70" s="2"/>
      <c r="X70" s="3"/>
      <c r="Y70" s="3"/>
      <c r="AA70" s="2"/>
      <c r="AB70" s="2"/>
      <c r="AC70" s="2"/>
      <c r="AD70" s="2"/>
      <c r="AE70" s="2"/>
      <c r="AF70" s="2"/>
    </row>
    <row r="71" spans="2:32">
      <c r="B71" s="103"/>
      <c r="C71" s="26">
        <f t="shared" ref="C71:C72" si="53">C70+1</f>
        <v>3</v>
      </c>
      <c r="D71" s="5" t="str">
        <f t="shared" ref="D71:D72" si="54">CONCATENATE("SLU0",B$35,"-",C71)</f>
        <v>SLU04-3</v>
      </c>
      <c r="E71" s="6">
        <f t="shared" si="50"/>
        <v>1</v>
      </c>
      <c r="F71" s="6">
        <v>0</v>
      </c>
      <c r="G71" s="27">
        <f t="shared" si="51"/>
        <v>1.5</v>
      </c>
      <c r="H71" s="6">
        <f>$N$7*$O$7</f>
        <v>0.89999999999999991</v>
      </c>
      <c r="I71" s="6">
        <f t="shared" si="52"/>
        <v>1.2</v>
      </c>
      <c r="J71" s="6"/>
      <c r="K71" s="31"/>
      <c r="L71" s="1"/>
      <c r="S71" s="2"/>
      <c r="T71" s="2"/>
      <c r="U71" s="2"/>
      <c r="V71" s="2"/>
      <c r="AA71" s="2"/>
      <c r="AB71" s="2"/>
      <c r="AC71" s="2"/>
      <c r="AD71" s="2"/>
      <c r="AE71" s="2"/>
      <c r="AF71" s="2"/>
    </row>
    <row r="72" spans="2:32">
      <c r="B72" s="103"/>
      <c r="C72" s="26">
        <f t="shared" si="53"/>
        <v>4</v>
      </c>
      <c r="D72" s="5" t="str">
        <f t="shared" si="54"/>
        <v>SLU04-4</v>
      </c>
      <c r="E72" s="6">
        <f t="shared" si="50"/>
        <v>1</v>
      </c>
      <c r="F72" s="6">
        <f>$N$5*$O$5</f>
        <v>4.32</v>
      </c>
      <c r="G72" s="27">
        <f t="shared" si="51"/>
        <v>1.5</v>
      </c>
      <c r="H72" s="6">
        <f>$N$7*$O$7</f>
        <v>0.89999999999999991</v>
      </c>
      <c r="I72" s="6">
        <f t="shared" si="52"/>
        <v>1.2</v>
      </c>
      <c r="J72" s="6"/>
      <c r="K72" s="31"/>
      <c r="L72" s="1"/>
      <c r="S72" s="2"/>
      <c r="T72" s="2"/>
      <c r="U72" s="2"/>
      <c r="V72" s="2"/>
      <c r="X72" s="21"/>
      <c r="Y72" s="3"/>
      <c r="AA72" s="2"/>
      <c r="AB72" s="2"/>
      <c r="AC72" s="2"/>
      <c r="AD72" s="2"/>
      <c r="AE72" s="2"/>
      <c r="AF72" s="2"/>
    </row>
    <row r="73" spans="2:32">
      <c r="B73" s="30"/>
      <c r="C73" s="98" t="s">
        <v>42</v>
      </c>
      <c r="D73" s="99"/>
      <c r="E73" s="99"/>
      <c r="F73" s="99"/>
      <c r="G73" s="99"/>
      <c r="H73" s="99"/>
      <c r="I73" s="99"/>
      <c r="J73" s="99"/>
      <c r="K73" s="100"/>
      <c r="L73" s="18"/>
      <c r="S73" s="2"/>
      <c r="T73" s="2"/>
      <c r="U73" s="2"/>
      <c r="V73" s="2"/>
      <c r="X73" s="21"/>
      <c r="Y73" s="3"/>
      <c r="AA73" s="2"/>
      <c r="AB73" s="2"/>
      <c r="AC73" s="2"/>
      <c r="AD73" s="2"/>
      <c r="AE73" s="2"/>
      <c r="AF73" s="2"/>
    </row>
    <row r="74" spans="2:32">
      <c r="B74" s="103">
        <f>B69+1</f>
        <v>11</v>
      </c>
      <c r="C74" s="26">
        <v>1</v>
      </c>
      <c r="D74" s="5" t="str">
        <f>CONCATENATE("SLU0",B$35,"-",C74)</f>
        <v>SLU04-1</v>
      </c>
      <c r="E74" s="6">
        <f>+$N$4</f>
        <v>1.35</v>
      </c>
      <c r="F74" s="6">
        <v>0</v>
      </c>
      <c r="G74" s="27">
        <f>+$N$6</f>
        <v>1.5</v>
      </c>
      <c r="H74" s="6">
        <v>0</v>
      </c>
      <c r="I74" s="6">
        <f>+$N$10</f>
        <v>1.2</v>
      </c>
      <c r="J74" s="6"/>
      <c r="K74" s="31"/>
      <c r="L74" s="1"/>
      <c r="S74" s="2"/>
      <c r="T74" s="2"/>
      <c r="U74" s="2"/>
      <c r="V74" s="2"/>
      <c r="X74" s="21"/>
      <c r="Y74" s="3"/>
      <c r="AA74" s="2"/>
      <c r="AB74" s="2"/>
      <c r="AC74" s="2"/>
      <c r="AD74" s="2"/>
      <c r="AE74" s="2"/>
      <c r="AF74" s="2"/>
    </row>
    <row r="75" spans="2:32">
      <c r="B75" s="103"/>
      <c r="C75" s="26">
        <f>C74+1</f>
        <v>2</v>
      </c>
      <c r="D75" s="5" t="str">
        <f>CONCATENATE("SLU0",B$35,"-",C75)</f>
        <v>SLU04-2</v>
      </c>
      <c r="E75" s="6">
        <f t="shared" ref="E75:E77" si="55">+$N$4</f>
        <v>1.35</v>
      </c>
      <c r="F75" s="6">
        <f>$N$5*$O$5</f>
        <v>4.32</v>
      </c>
      <c r="G75" s="27">
        <f t="shared" ref="G75:G77" si="56">+$N$6</f>
        <v>1.5</v>
      </c>
      <c r="H75" s="6">
        <v>0</v>
      </c>
      <c r="I75" s="6">
        <f t="shared" ref="I75:I77" si="57">+$N$10</f>
        <v>1.2</v>
      </c>
      <c r="J75" s="6"/>
      <c r="K75" s="31"/>
      <c r="L75" s="1"/>
      <c r="S75" s="2"/>
      <c r="T75" s="2"/>
      <c r="U75" s="2"/>
      <c r="V75" s="2"/>
      <c r="X75" s="21"/>
      <c r="Y75" s="3"/>
      <c r="AA75" s="2"/>
      <c r="AB75" s="2"/>
      <c r="AC75" s="2"/>
      <c r="AD75" s="2"/>
      <c r="AE75" s="2"/>
      <c r="AF75" s="2"/>
    </row>
    <row r="76" spans="2:32">
      <c r="B76" s="103"/>
      <c r="C76" s="26">
        <f t="shared" ref="C76:C77" si="58">C75+1</f>
        <v>3</v>
      </c>
      <c r="D76" s="5" t="str">
        <f t="shared" ref="D76:D77" si="59">CONCATENATE("SLU0",B$35,"-",C76)</f>
        <v>SLU04-3</v>
      </c>
      <c r="E76" s="6">
        <f t="shared" si="55"/>
        <v>1.35</v>
      </c>
      <c r="F76" s="6">
        <v>0</v>
      </c>
      <c r="G76" s="27">
        <f t="shared" si="56"/>
        <v>1.5</v>
      </c>
      <c r="H76" s="6">
        <f>$N$7*$O$7</f>
        <v>0.89999999999999991</v>
      </c>
      <c r="I76" s="6">
        <f t="shared" si="57"/>
        <v>1.2</v>
      </c>
      <c r="J76" s="6"/>
      <c r="K76" s="31"/>
      <c r="L76" s="1"/>
      <c r="S76" s="2"/>
      <c r="T76" s="2"/>
      <c r="U76" s="2"/>
      <c r="V76" s="2"/>
      <c r="X76" s="21"/>
      <c r="Y76" s="3"/>
      <c r="AA76" s="2"/>
      <c r="AB76" s="2"/>
      <c r="AC76" s="2"/>
      <c r="AD76" s="2"/>
      <c r="AE76" s="2"/>
      <c r="AF76" s="2"/>
    </row>
    <row r="77" spans="2:32">
      <c r="B77" s="103"/>
      <c r="C77" s="26">
        <f t="shared" si="58"/>
        <v>4</v>
      </c>
      <c r="D77" s="5" t="str">
        <f t="shared" si="59"/>
        <v>SLU04-4</v>
      </c>
      <c r="E77" s="6">
        <f t="shared" si="55"/>
        <v>1.35</v>
      </c>
      <c r="F77" s="6">
        <f>$N$5*$O$5</f>
        <v>4.32</v>
      </c>
      <c r="G77" s="27">
        <f t="shared" si="56"/>
        <v>1.5</v>
      </c>
      <c r="H77" s="6">
        <f>$N$7*$O$7</f>
        <v>0.89999999999999991</v>
      </c>
      <c r="I77" s="6">
        <f t="shared" si="57"/>
        <v>1.2</v>
      </c>
      <c r="J77" s="6"/>
      <c r="K77" s="31"/>
      <c r="L77" s="1"/>
      <c r="S77" s="2"/>
      <c r="T77" s="2"/>
      <c r="U77" s="2"/>
      <c r="V77" s="2"/>
      <c r="X77" s="21"/>
      <c r="Y77" s="3"/>
      <c r="AA77" s="2"/>
      <c r="AB77" s="2"/>
      <c r="AC77" s="2"/>
      <c r="AD77" s="2"/>
      <c r="AE77" s="2"/>
      <c r="AF77" s="2"/>
    </row>
    <row r="78" spans="2:32">
      <c r="B78" s="69" t="s">
        <v>44</v>
      </c>
      <c r="C78" s="70"/>
      <c r="D78" s="70"/>
      <c r="E78" s="70"/>
      <c r="F78" s="70"/>
      <c r="G78" s="70"/>
      <c r="H78" s="70"/>
      <c r="I78" s="70"/>
      <c r="J78" s="70"/>
      <c r="K78" s="71"/>
      <c r="L78" s="47"/>
      <c r="S78" s="2"/>
      <c r="T78" s="2"/>
      <c r="U78" s="2"/>
      <c r="V78" s="2"/>
      <c r="X78" s="21"/>
      <c r="Y78" s="3"/>
      <c r="AA78" s="2"/>
      <c r="AB78" s="2"/>
      <c r="AC78" s="2"/>
      <c r="AD78" s="2"/>
      <c r="AE78" s="2"/>
      <c r="AF78" s="2"/>
    </row>
    <row r="79" spans="2:32">
      <c r="B79" s="30"/>
      <c r="C79" s="98" t="s">
        <v>41</v>
      </c>
      <c r="D79" s="99"/>
      <c r="E79" s="99"/>
      <c r="F79" s="99"/>
      <c r="G79" s="99"/>
      <c r="H79" s="99"/>
      <c r="I79" s="99"/>
      <c r="J79" s="99"/>
      <c r="K79" s="100"/>
      <c r="L79" s="18"/>
      <c r="S79" s="2"/>
      <c r="T79" s="2"/>
      <c r="U79" s="2"/>
      <c r="V79" s="2"/>
      <c r="X79" s="21"/>
      <c r="Y79" s="3"/>
      <c r="AA79" s="2"/>
      <c r="AB79" s="2"/>
      <c r="AC79" s="2"/>
      <c r="AD79" s="2"/>
      <c r="AE79" s="2"/>
      <c r="AF79" s="2"/>
    </row>
    <row r="80" spans="2:32">
      <c r="B80" s="103">
        <f>B74+1</f>
        <v>12</v>
      </c>
      <c r="C80" s="26">
        <v>1</v>
      </c>
      <c r="D80" s="5" t="str">
        <f>CONCATENATE("SLU0",B$46,"-",C80)</f>
        <v>SLU06-1</v>
      </c>
      <c r="E80" s="6">
        <f>+$M$4</f>
        <v>1</v>
      </c>
      <c r="F80" s="6">
        <v>0</v>
      </c>
      <c r="G80" s="6">
        <v>0</v>
      </c>
      <c r="H80" s="27">
        <f>+$N$7</f>
        <v>1.5</v>
      </c>
      <c r="I80" s="6">
        <f>+$N$10</f>
        <v>1.2</v>
      </c>
      <c r="J80" s="6"/>
      <c r="K80" s="31"/>
      <c r="L80" s="1"/>
      <c r="S80" s="2"/>
      <c r="T80" s="2"/>
      <c r="U80" s="2"/>
      <c r="V80" s="2"/>
      <c r="AA80" s="2"/>
      <c r="AB80" s="2"/>
      <c r="AC80" s="2"/>
      <c r="AD80" s="2"/>
      <c r="AE80" s="2"/>
      <c r="AF80" s="2"/>
    </row>
    <row r="81" spans="2:32">
      <c r="B81" s="103"/>
      <c r="C81" s="26">
        <f>C80+1</f>
        <v>2</v>
      </c>
      <c r="D81" s="5" t="str">
        <f>CONCATENATE("SLU0",B$46,"-",C81)</f>
        <v>SLU06-2</v>
      </c>
      <c r="E81" s="6">
        <f t="shared" ref="E81:E83" si="60">+$M$4</f>
        <v>1</v>
      </c>
      <c r="F81" s="6">
        <f>$N$5*$O$5</f>
        <v>4.32</v>
      </c>
      <c r="G81" s="6">
        <f>$N$6*$O$6</f>
        <v>0.89999999999999991</v>
      </c>
      <c r="H81" s="27">
        <f t="shared" ref="H81:H83" si="61">+$N$7</f>
        <v>1.5</v>
      </c>
      <c r="I81" s="6">
        <f t="shared" ref="I81:I83" si="62">+$N$10</f>
        <v>1.2</v>
      </c>
      <c r="J81" s="6"/>
      <c r="K81" s="31"/>
      <c r="L81" s="1"/>
      <c r="S81" s="2"/>
      <c r="T81" s="2"/>
      <c r="U81" s="2"/>
      <c r="V81" s="2"/>
      <c r="X81" s="21"/>
      <c r="Y81" s="3"/>
      <c r="AA81" s="2"/>
      <c r="AB81" s="2"/>
      <c r="AC81" s="2"/>
      <c r="AD81" s="2"/>
      <c r="AE81" s="2"/>
      <c r="AF81" s="2"/>
    </row>
    <row r="82" spans="2:32">
      <c r="B82" s="103"/>
      <c r="C82" s="26">
        <f t="shared" ref="C82:C83" si="63">C81+1</f>
        <v>3</v>
      </c>
      <c r="D82" s="5" t="str">
        <f>CONCATENATE("SLU0",B$46,"-",C82)</f>
        <v>SLU06-3</v>
      </c>
      <c r="E82" s="6">
        <f t="shared" si="60"/>
        <v>1</v>
      </c>
      <c r="F82" s="6">
        <v>0</v>
      </c>
      <c r="G82" s="6">
        <v>0</v>
      </c>
      <c r="H82" s="27">
        <f t="shared" si="61"/>
        <v>1.5</v>
      </c>
      <c r="I82" s="6">
        <f t="shared" si="62"/>
        <v>1.2</v>
      </c>
      <c r="J82" s="6"/>
      <c r="K82" s="31"/>
      <c r="L82" s="1"/>
      <c r="S82" s="2"/>
      <c r="T82" s="2"/>
      <c r="X82" s="21"/>
      <c r="Y82" s="3"/>
      <c r="AA82" s="2"/>
      <c r="AB82" s="2"/>
      <c r="AC82" s="2"/>
      <c r="AD82" s="2"/>
      <c r="AE82" s="2"/>
      <c r="AF82" s="2"/>
    </row>
    <row r="83" spans="2:32">
      <c r="B83" s="103"/>
      <c r="C83" s="26">
        <f t="shared" si="63"/>
        <v>4</v>
      </c>
      <c r="D83" s="5" t="str">
        <f>CONCATENATE("SLU0",B$46,"-",C83)</f>
        <v>SLU06-4</v>
      </c>
      <c r="E83" s="6">
        <f t="shared" si="60"/>
        <v>1</v>
      </c>
      <c r="F83" s="6">
        <f>$N$5*$O$5</f>
        <v>4.32</v>
      </c>
      <c r="G83" s="6">
        <f>+$N$6*$O$6</f>
        <v>0.89999999999999991</v>
      </c>
      <c r="H83" s="27">
        <f t="shared" si="61"/>
        <v>1.5</v>
      </c>
      <c r="I83" s="6">
        <f t="shared" si="62"/>
        <v>1.2</v>
      </c>
      <c r="J83" s="6"/>
      <c r="K83" s="31"/>
      <c r="L83" s="1"/>
      <c r="S83" s="2"/>
      <c r="T83" s="2"/>
      <c r="X83" s="21"/>
      <c r="Y83" s="3"/>
      <c r="AA83" s="2"/>
      <c r="AB83" s="2"/>
      <c r="AC83" s="2"/>
      <c r="AD83" s="2"/>
      <c r="AE83" s="2"/>
      <c r="AF83" s="2"/>
    </row>
    <row r="84" spans="2:32">
      <c r="B84" s="30"/>
      <c r="C84" s="98" t="s">
        <v>42</v>
      </c>
      <c r="D84" s="99"/>
      <c r="E84" s="99"/>
      <c r="F84" s="99"/>
      <c r="G84" s="99"/>
      <c r="H84" s="99"/>
      <c r="I84" s="99"/>
      <c r="J84" s="99"/>
      <c r="K84" s="100"/>
      <c r="L84" s="18"/>
      <c r="S84" s="2"/>
      <c r="T84" s="2"/>
      <c r="X84" s="21"/>
      <c r="Y84" s="3"/>
      <c r="AA84" s="2"/>
      <c r="AB84" s="2"/>
      <c r="AC84" s="2"/>
      <c r="AD84" s="2"/>
      <c r="AE84" s="2"/>
      <c r="AF84" s="2"/>
    </row>
    <row r="85" spans="2:32">
      <c r="B85" s="103">
        <f>B80+1</f>
        <v>13</v>
      </c>
      <c r="C85" s="26">
        <v>1</v>
      </c>
      <c r="D85" s="5" t="str">
        <f>CONCATENATE("SLU0",B$46,"-",C85)</f>
        <v>SLU06-1</v>
      </c>
      <c r="E85" s="6">
        <f>+$N$4</f>
        <v>1.35</v>
      </c>
      <c r="F85" s="6">
        <v>0</v>
      </c>
      <c r="G85" s="6">
        <v>0</v>
      </c>
      <c r="H85" s="27">
        <f>+$N$7</f>
        <v>1.5</v>
      </c>
      <c r="I85" s="6">
        <f>+$N$10</f>
        <v>1.2</v>
      </c>
      <c r="J85" s="6"/>
      <c r="K85" s="31"/>
      <c r="L85" s="1"/>
      <c r="S85" s="2"/>
      <c r="T85" s="2"/>
      <c r="X85" s="21"/>
      <c r="Y85" s="3"/>
      <c r="AA85" s="2"/>
      <c r="AB85" s="2"/>
      <c r="AC85" s="2"/>
      <c r="AD85" s="2"/>
      <c r="AE85" s="2"/>
      <c r="AF85" s="2"/>
    </row>
    <row r="86" spans="2:32">
      <c r="B86" s="103"/>
      <c r="C86" s="26">
        <f>C85+1</f>
        <v>2</v>
      </c>
      <c r="D86" s="5" t="str">
        <f>CONCATENATE("SLU0",B$46,"-",C86)</f>
        <v>SLU06-2</v>
      </c>
      <c r="E86" s="6">
        <f t="shared" ref="E86:E88" si="64">+$N$4</f>
        <v>1.35</v>
      </c>
      <c r="F86" s="6">
        <f>$N$5*$O$5</f>
        <v>4.32</v>
      </c>
      <c r="G86" s="6">
        <f>$N$6*$O$6</f>
        <v>0.89999999999999991</v>
      </c>
      <c r="H86" s="27">
        <f t="shared" ref="H86:H88" si="65">+$N$7</f>
        <v>1.5</v>
      </c>
      <c r="I86" s="6">
        <f t="shared" ref="I86:I88" si="66">+$N$10</f>
        <v>1.2</v>
      </c>
      <c r="J86" s="6"/>
      <c r="K86" s="31"/>
      <c r="L86" s="1"/>
      <c r="S86" s="2"/>
      <c r="T86" s="2"/>
      <c r="X86" s="21"/>
      <c r="Y86" s="3"/>
      <c r="AA86" s="2"/>
      <c r="AB86" s="2"/>
      <c r="AC86" s="2"/>
      <c r="AD86" s="2"/>
      <c r="AE86" s="2"/>
      <c r="AF86" s="2"/>
    </row>
    <row r="87" spans="2:32">
      <c r="B87" s="103"/>
      <c r="C87" s="26">
        <f t="shared" ref="C87:C88" si="67">C86+1</f>
        <v>3</v>
      </c>
      <c r="D87" s="5" t="str">
        <f>CONCATENATE("SLU0",B$46,"-",C87)</f>
        <v>SLU06-3</v>
      </c>
      <c r="E87" s="6">
        <f t="shared" si="64"/>
        <v>1.35</v>
      </c>
      <c r="F87" s="6">
        <v>0</v>
      </c>
      <c r="G87" s="6">
        <v>0</v>
      </c>
      <c r="H87" s="27">
        <f t="shared" si="65"/>
        <v>1.5</v>
      </c>
      <c r="I87" s="6">
        <f t="shared" si="66"/>
        <v>1.2</v>
      </c>
      <c r="J87" s="6"/>
      <c r="K87" s="31"/>
      <c r="L87" s="1"/>
      <c r="S87" s="2"/>
      <c r="T87" s="2"/>
      <c r="X87" s="21"/>
      <c r="Y87" s="3"/>
      <c r="AA87" s="2"/>
      <c r="AB87" s="2"/>
      <c r="AC87" s="2"/>
      <c r="AD87" s="2"/>
      <c r="AE87" s="2"/>
      <c r="AF87" s="2"/>
    </row>
    <row r="88" spans="2:32" ht="14.4" thickBot="1">
      <c r="B88" s="106"/>
      <c r="C88" s="33">
        <f t="shared" si="67"/>
        <v>4</v>
      </c>
      <c r="D88" s="34" t="str">
        <f>CONCATENATE("SLU0",B$46,"-",C88)</f>
        <v>SLU06-4</v>
      </c>
      <c r="E88" s="35">
        <f t="shared" si="64"/>
        <v>1.35</v>
      </c>
      <c r="F88" s="35">
        <f>$N$5*$O$5</f>
        <v>4.32</v>
      </c>
      <c r="G88" s="35">
        <f>+$N$6*$O$6</f>
        <v>0.89999999999999991</v>
      </c>
      <c r="H88" s="36">
        <f t="shared" si="65"/>
        <v>1.5</v>
      </c>
      <c r="I88" s="35">
        <f t="shared" si="66"/>
        <v>1.2</v>
      </c>
      <c r="J88" s="35"/>
      <c r="K88" s="37"/>
      <c r="L88" s="1"/>
      <c r="S88" s="2"/>
      <c r="T88" s="2"/>
      <c r="X88" s="21"/>
      <c r="Y88" s="3"/>
      <c r="AA88" s="2"/>
      <c r="AB88" s="2"/>
      <c r="AC88" s="2"/>
      <c r="AD88" s="2"/>
      <c r="AE88" s="2"/>
      <c r="AF88" s="2"/>
    </row>
    <row r="89" spans="2:3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S89" s="2"/>
      <c r="T89" s="2"/>
    </row>
    <row r="90" spans="2:3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S90" s="2"/>
      <c r="T90" s="2"/>
    </row>
    <row r="91" spans="2:3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S91" s="2"/>
      <c r="T91" s="2"/>
    </row>
    <row r="92" spans="2:3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S92" s="2"/>
      <c r="T92" s="2"/>
    </row>
    <row r="93" spans="2:3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S93" s="2"/>
      <c r="T93" s="2"/>
    </row>
    <row r="94" spans="2:3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S94" s="2"/>
      <c r="T94" s="2"/>
    </row>
    <row r="95" spans="2:3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S95" s="2"/>
      <c r="T95" s="2"/>
    </row>
    <row r="96" spans="2:3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S96" s="2"/>
      <c r="T96" s="2"/>
    </row>
    <row r="97" spans="2:23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S97" s="2"/>
      <c r="T97" s="2"/>
      <c r="W97" s="2"/>
    </row>
    <row r="98" spans="2:23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S98" s="2"/>
      <c r="T98" s="2"/>
      <c r="W98" s="2"/>
    </row>
    <row r="99" spans="2:23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S99" s="2"/>
      <c r="T99" s="2"/>
      <c r="W99" s="2"/>
    </row>
    <row r="100" spans="2:23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S100" s="2"/>
      <c r="T100" s="2"/>
      <c r="W100" s="2"/>
    </row>
    <row r="101" spans="2:23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S101" s="2"/>
      <c r="T101" s="2"/>
      <c r="W101" s="2"/>
    </row>
    <row r="102" spans="2:23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S102" s="2"/>
      <c r="T102" s="2"/>
      <c r="W102" s="2"/>
    </row>
    <row r="103" spans="2:23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S103" s="2"/>
      <c r="T103" s="2"/>
      <c r="W103" s="2"/>
    </row>
    <row r="104" spans="2:23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S104" s="2"/>
      <c r="T104" s="2"/>
      <c r="W104" s="2"/>
    </row>
    <row r="105" spans="2:23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S105" s="2"/>
      <c r="T105" s="2"/>
      <c r="W105" s="2"/>
    </row>
    <row r="106" spans="2:23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S106" s="2"/>
      <c r="T106" s="2"/>
      <c r="U106" s="2"/>
      <c r="V106" s="2"/>
      <c r="W106" s="2"/>
    </row>
    <row r="107" spans="2:23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S107" s="2"/>
      <c r="T107" s="2"/>
      <c r="U107" s="2"/>
      <c r="V107" s="2"/>
      <c r="W107" s="2"/>
    </row>
    <row r="108" spans="2:23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S108" s="2"/>
      <c r="T108" s="2"/>
      <c r="U108" s="2"/>
      <c r="V108" s="2"/>
      <c r="W108" s="2"/>
    </row>
    <row r="109" spans="2:23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S109" s="2"/>
      <c r="T109" s="2"/>
      <c r="U109" s="2"/>
      <c r="V109" s="2"/>
    </row>
    <row r="110" spans="2:23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S110" s="2"/>
      <c r="T110" s="2"/>
      <c r="U110" s="2"/>
      <c r="V110" s="2"/>
    </row>
    <row r="111" spans="2:23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S111" s="2"/>
      <c r="T111" s="2"/>
      <c r="U111" s="2"/>
      <c r="V111" s="2"/>
    </row>
    <row r="112" spans="2:23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S112" s="2"/>
      <c r="T112" s="2"/>
      <c r="U112" s="2"/>
      <c r="V112" s="2"/>
    </row>
    <row r="113" spans="2:2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S113" s="2"/>
      <c r="T113" s="2"/>
      <c r="U113" s="2"/>
      <c r="V113" s="2"/>
    </row>
    <row r="114" spans="2:2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S114" s="2"/>
      <c r="T114" s="2"/>
      <c r="U114" s="2"/>
      <c r="V114" s="2"/>
    </row>
    <row r="115" spans="2:2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S115" s="2"/>
      <c r="T115" s="2"/>
      <c r="U115" s="2"/>
      <c r="V115" s="2"/>
    </row>
    <row r="116" spans="2:2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S116" s="2"/>
      <c r="T116" s="2"/>
      <c r="U116" s="2"/>
      <c r="V116" s="2"/>
    </row>
    <row r="117" spans="2:2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S117" s="2"/>
      <c r="T117" s="2"/>
      <c r="U117" s="2"/>
      <c r="V117" s="2"/>
    </row>
    <row r="118" spans="2:2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S118" s="2"/>
      <c r="T118" s="2"/>
      <c r="U118" s="2"/>
      <c r="V118" s="2"/>
    </row>
    <row r="119" spans="2:2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S119" s="2"/>
      <c r="T119" s="2"/>
      <c r="U119" s="2"/>
      <c r="V119" s="2"/>
    </row>
    <row r="120" spans="2:2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S120" s="2"/>
      <c r="T120" s="2"/>
      <c r="U120" s="2"/>
      <c r="V120" s="2"/>
    </row>
    <row r="121" spans="2:2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S121" s="2"/>
      <c r="T121" s="2"/>
      <c r="U121" s="2"/>
      <c r="V121" s="2"/>
    </row>
    <row r="122" spans="2:2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S122" s="2"/>
      <c r="T122" s="2"/>
      <c r="U122" s="2"/>
      <c r="V122" s="2"/>
    </row>
    <row r="123" spans="2:2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S123" s="2"/>
      <c r="T123" s="2"/>
      <c r="U123" s="2"/>
      <c r="V123" s="2"/>
    </row>
    <row r="124" spans="2:2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S124" s="2"/>
      <c r="T124" s="2"/>
      <c r="U124" s="2"/>
      <c r="V124" s="2"/>
    </row>
    <row r="125" spans="2:2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U125" s="2"/>
      <c r="V125" s="2"/>
    </row>
    <row r="126" spans="2:22"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2:22"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2:22"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2:26"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2:26"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2:26"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2:26"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2:26"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W133" s="2"/>
    </row>
    <row r="134" spans="2:26"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W134" s="2"/>
    </row>
    <row r="135" spans="2:26"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W135" s="2"/>
    </row>
    <row r="136" spans="2:26"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W136" s="2"/>
    </row>
    <row r="137" spans="2:26"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W137" s="2"/>
    </row>
    <row r="138" spans="2:26"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W138" s="2"/>
    </row>
    <row r="139" spans="2:26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W139" s="2"/>
    </row>
    <row r="140" spans="2:26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W140" s="2"/>
    </row>
    <row r="141" spans="2:26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W141" s="2"/>
    </row>
    <row r="142" spans="2:26"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W142" s="2"/>
    </row>
    <row r="143" spans="2:26"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W143" s="2"/>
      <c r="X143" s="2"/>
      <c r="Y143" s="2"/>
      <c r="Z143" s="2"/>
    </row>
    <row r="144" spans="2:26"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W144" s="2"/>
    </row>
    <row r="145" spans="2:23"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W145" s="2"/>
    </row>
    <row r="146" spans="2:23"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W146" s="2"/>
    </row>
    <row r="147" spans="2:23"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W147" s="2"/>
    </row>
    <row r="148" spans="2:23"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W148" s="2"/>
    </row>
    <row r="149" spans="2:23"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W149" s="2"/>
    </row>
    <row r="150" spans="2:23">
      <c r="W150" s="2"/>
    </row>
    <row r="151" spans="2:23">
      <c r="W151" s="2"/>
    </row>
    <row r="152" spans="2:23">
      <c r="W152" s="2"/>
    </row>
  </sheetData>
  <mergeCells count="90">
    <mergeCell ref="C2:E2"/>
    <mergeCell ref="K2:N2"/>
    <mergeCell ref="O2:Q2"/>
    <mergeCell ref="H3:I3"/>
    <mergeCell ref="K3:L3"/>
    <mergeCell ref="M3:N3"/>
    <mergeCell ref="B15:K15"/>
    <mergeCell ref="M15:V15"/>
    <mergeCell ref="X15:AG15"/>
    <mergeCell ref="AI15:AR15"/>
    <mergeCell ref="H4:I4"/>
    <mergeCell ref="H5:I5"/>
    <mergeCell ref="H6:I6"/>
    <mergeCell ref="H7:I7"/>
    <mergeCell ref="H8:I8"/>
    <mergeCell ref="H9:I9"/>
    <mergeCell ref="H10:I10"/>
    <mergeCell ref="B13:K14"/>
    <mergeCell ref="M13:V14"/>
    <mergeCell ref="X13:AG14"/>
    <mergeCell ref="AI13:AR14"/>
    <mergeCell ref="C18:K18"/>
    <mergeCell ref="N18:V18"/>
    <mergeCell ref="Y18:AG18"/>
    <mergeCell ref="AJ18:AR18"/>
    <mergeCell ref="B19:B20"/>
    <mergeCell ref="M19:M20"/>
    <mergeCell ref="X19:X20"/>
    <mergeCell ref="AI19:AI20"/>
    <mergeCell ref="B21:K21"/>
    <mergeCell ref="M21:V21"/>
    <mergeCell ref="X21:AG21"/>
    <mergeCell ref="AI21:AR21"/>
    <mergeCell ref="B22:K22"/>
    <mergeCell ref="M22:V22"/>
    <mergeCell ref="X22:AG22"/>
    <mergeCell ref="AI22:AR22"/>
    <mergeCell ref="C23:K23"/>
    <mergeCell ref="M23:M26"/>
    <mergeCell ref="X23:X24"/>
    <mergeCell ref="B24:B27"/>
    <mergeCell ref="X25:AG25"/>
    <mergeCell ref="M27:V27"/>
    <mergeCell ref="X27:AG27"/>
    <mergeCell ref="C28:K28"/>
    <mergeCell ref="M28:M31"/>
    <mergeCell ref="X28:X29"/>
    <mergeCell ref="B29:B32"/>
    <mergeCell ref="X30:AG30"/>
    <mergeCell ref="X31:AG31"/>
    <mergeCell ref="M32:V32"/>
    <mergeCell ref="X32:X33"/>
    <mergeCell ref="B33:K33"/>
    <mergeCell ref="M33:M36"/>
    <mergeCell ref="C34:K34"/>
    <mergeCell ref="X34:AG34"/>
    <mergeCell ref="B35:B38"/>
    <mergeCell ref="X36:AG36"/>
    <mergeCell ref="M37:V37"/>
    <mergeCell ref="X37:X38"/>
    <mergeCell ref="M38:V38"/>
    <mergeCell ref="C39:K39"/>
    <mergeCell ref="M39:M42"/>
    <mergeCell ref="B40:B43"/>
    <mergeCell ref="M43:V43"/>
    <mergeCell ref="B44:K44"/>
    <mergeCell ref="M44:M47"/>
    <mergeCell ref="C45:K45"/>
    <mergeCell ref="B46:B49"/>
    <mergeCell ref="M48:V48"/>
    <mergeCell ref="M49:M52"/>
    <mergeCell ref="B69:B72"/>
    <mergeCell ref="C50:K50"/>
    <mergeCell ref="B51:B54"/>
    <mergeCell ref="AA52:AG52"/>
    <mergeCell ref="B55:K55"/>
    <mergeCell ref="B56:K56"/>
    <mergeCell ref="C57:K57"/>
    <mergeCell ref="B58:B61"/>
    <mergeCell ref="C62:K62"/>
    <mergeCell ref="B63:B66"/>
    <mergeCell ref="B67:K67"/>
    <mergeCell ref="C68:K68"/>
    <mergeCell ref="B85:B88"/>
    <mergeCell ref="C73:K73"/>
    <mergeCell ref="B74:B77"/>
    <mergeCell ref="B78:K78"/>
    <mergeCell ref="C79:K79"/>
    <mergeCell ref="B80:B83"/>
    <mergeCell ref="C84:K84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4D09A-F113-4B45-8838-50B61819170D}">
  <dimension ref="B2:AS152"/>
  <sheetViews>
    <sheetView zoomScale="70" zoomScaleNormal="70" workbookViewId="0">
      <pane ySplit="16" topLeftCell="A17" activePane="bottomLeft" state="frozen"/>
      <selection pane="bottomLeft" activeCell="F24" sqref="F24"/>
    </sheetView>
  </sheetViews>
  <sheetFormatPr defaultRowHeight="13.8"/>
  <cols>
    <col min="1" max="1" width="8.88671875" style="1"/>
    <col min="2" max="2" width="27.6640625" style="1" bestFit="1" customWidth="1"/>
    <col min="3" max="3" width="8.77734375" style="1" customWidth="1"/>
    <col min="4" max="4" width="8.88671875" style="1" bestFit="1" customWidth="1"/>
    <col min="5" max="5" width="8.77734375" style="1" bestFit="1" customWidth="1"/>
    <col min="6" max="6" width="6" style="1" customWidth="1"/>
    <col min="7" max="7" width="22.6640625" style="1" bestFit="1" customWidth="1"/>
    <col min="8" max="8" width="14.5546875" style="2" customWidth="1"/>
    <col min="9" max="9" width="8.88671875" style="2"/>
    <col min="10" max="10" width="15.88671875" style="2" bestFit="1" customWidth="1"/>
    <col min="11" max="14" width="8.88671875" style="2"/>
    <col min="15" max="15" width="20.5546875" style="2" bestFit="1" customWidth="1"/>
    <col min="16" max="17" width="8.88671875" style="2"/>
    <col min="18" max="18" width="18.88671875" style="2" bestFit="1" customWidth="1"/>
    <col min="19" max="25" width="8.88671875" style="1"/>
    <col min="26" max="26" width="20.5546875" style="1" bestFit="1" customWidth="1"/>
    <col min="27" max="29" width="8.88671875" style="1"/>
    <col min="30" max="30" width="19.33203125" style="1" bestFit="1" customWidth="1"/>
    <col min="31" max="36" width="8.88671875" style="1"/>
    <col min="37" max="37" width="16.88671875" style="1" customWidth="1"/>
    <col min="38" max="40" width="8.88671875" style="1"/>
    <col min="41" max="41" width="17" style="1" bestFit="1" customWidth="1"/>
    <col min="42" max="16384" width="8.88671875" style="1"/>
  </cols>
  <sheetData>
    <row r="2" spans="2:45" ht="52.8" customHeight="1">
      <c r="C2" s="108" t="s">
        <v>13</v>
      </c>
      <c r="D2" s="108"/>
      <c r="E2" s="108"/>
      <c r="K2" s="111" t="s">
        <v>10</v>
      </c>
      <c r="L2" s="111"/>
      <c r="M2" s="111"/>
      <c r="N2" s="111"/>
      <c r="O2" s="80" t="s">
        <v>9</v>
      </c>
      <c r="P2" s="81"/>
      <c r="Q2" s="82"/>
      <c r="S2" s="2"/>
      <c r="T2" s="2"/>
    </row>
    <row r="3" spans="2:45" ht="16.2">
      <c r="B3" s="8" t="s">
        <v>14</v>
      </c>
      <c r="C3" s="9" t="s">
        <v>20</v>
      </c>
      <c r="D3" s="9" t="s">
        <v>21</v>
      </c>
      <c r="E3" s="10" t="s">
        <v>19</v>
      </c>
      <c r="G3" s="13" t="s">
        <v>23</v>
      </c>
      <c r="H3" s="109" t="s">
        <v>22</v>
      </c>
      <c r="I3" s="109"/>
      <c r="J3" s="8" t="s">
        <v>26</v>
      </c>
      <c r="K3" s="109" t="s">
        <v>3</v>
      </c>
      <c r="L3" s="109"/>
      <c r="M3" s="109" t="s">
        <v>2</v>
      </c>
      <c r="N3" s="109"/>
      <c r="O3" s="9" t="s">
        <v>37</v>
      </c>
      <c r="P3" s="9" t="s">
        <v>38</v>
      </c>
      <c r="Q3" s="9" t="s">
        <v>39</v>
      </c>
      <c r="S3" s="2"/>
      <c r="T3" s="2"/>
    </row>
    <row r="4" spans="2:45" ht="16.2">
      <c r="B4" s="11" t="s">
        <v>15</v>
      </c>
      <c r="C4" s="12">
        <v>1.04</v>
      </c>
      <c r="D4" s="12">
        <v>1.06</v>
      </c>
      <c r="E4" s="12">
        <v>1.1000000000000001</v>
      </c>
      <c r="G4" s="22" t="s">
        <v>1</v>
      </c>
      <c r="H4" s="112" t="s">
        <v>24</v>
      </c>
      <c r="I4" s="112"/>
      <c r="J4" s="16" t="s">
        <v>30</v>
      </c>
      <c r="K4" s="15">
        <v>0.9</v>
      </c>
      <c r="L4" s="15">
        <v>1.1000000000000001</v>
      </c>
      <c r="M4" s="15">
        <v>1</v>
      </c>
      <c r="N4" s="15">
        <v>1.35</v>
      </c>
      <c r="O4" s="15" t="s">
        <v>36</v>
      </c>
      <c r="P4" s="15" t="s">
        <v>36</v>
      </c>
      <c r="Q4" s="15" t="s">
        <v>36</v>
      </c>
      <c r="S4" s="2"/>
      <c r="T4" s="2"/>
    </row>
    <row r="5" spans="2:45" ht="16.2">
      <c r="B5" s="11" t="s">
        <v>16</v>
      </c>
      <c r="C5" s="12">
        <v>1.39</v>
      </c>
      <c r="D5" s="12">
        <v>1.59</v>
      </c>
      <c r="E5" s="12">
        <v>1</v>
      </c>
      <c r="G5" s="23" t="s">
        <v>50</v>
      </c>
      <c r="H5" s="105" t="s">
        <v>25</v>
      </c>
      <c r="I5" s="105"/>
      <c r="J5" s="17" t="s">
        <v>29</v>
      </c>
      <c r="K5" s="15">
        <v>0</v>
      </c>
      <c r="L5" s="15">
        <v>1.35</v>
      </c>
      <c r="M5" s="15">
        <v>0</v>
      </c>
      <c r="N5" s="15">
        <v>1.35</v>
      </c>
      <c r="O5" s="15">
        <v>0.8</v>
      </c>
      <c r="P5" s="15">
        <v>0.8</v>
      </c>
      <c r="Q5" s="15">
        <v>0</v>
      </c>
      <c r="S5" s="2"/>
      <c r="T5" s="2"/>
    </row>
    <row r="6" spans="2:45" ht="16.2">
      <c r="B6" s="11" t="s">
        <v>17</v>
      </c>
      <c r="C6" s="12">
        <v>1.37</v>
      </c>
      <c r="D6" s="12">
        <v>1.52</v>
      </c>
      <c r="E6" s="12">
        <v>1.1000000000000001</v>
      </c>
      <c r="G6" s="24" t="s">
        <v>45</v>
      </c>
      <c r="H6" s="110" t="s">
        <v>31</v>
      </c>
      <c r="I6" s="110"/>
      <c r="J6" s="14" t="s">
        <v>28</v>
      </c>
      <c r="K6" s="15">
        <v>0</v>
      </c>
      <c r="L6" s="15">
        <v>1.5</v>
      </c>
      <c r="M6" s="15">
        <v>0</v>
      </c>
      <c r="N6" s="15">
        <v>1.5</v>
      </c>
      <c r="O6" s="15">
        <v>0.6</v>
      </c>
      <c r="P6" s="15">
        <v>0.6</v>
      </c>
      <c r="Q6" s="15">
        <v>0.5</v>
      </c>
      <c r="S6" s="2"/>
      <c r="T6" s="2"/>
    </row>
    <row r="7" spans="2:45" ht="16.2">
      <c r="B7" s="11" t="s">
        <v>18</v>
      </c>
      <c r="C7" s="12">
        <v>1.66</v>
      </c>
      <c r="D7" s="12">
        <v>2</v>
      </c>
      <c r="E7" s="12">
        <v>1</v>
      </c>
      <c r="G7" s="25" t="s">
        <v>46</v>
      </c>
      <c r="H7" s="104" t="s">
        <v>32</v>
      </c>
      <c r="I7" s="104"/>
      <c r="J7" s="14" t="s">
        <v>28</v>
      </c>
      <c r="K7" s="15">
        <v>0</v>
      </c>
      <c r="L7" s="15">
        <v>1.5</v>
      </c>
      <c r="M7" s="15">
        <v>0</v>
      </c>
      <c r="N7" s="15">
        <v>1.5</v>
      </c>
      <c r="O7" s="15">
        <v>0.6</v>
      </c>
      <c r="P7" s="15">
        <v>0.5</v>
      </c>
      <c r="Q7" s="15">
        <v>0</v>
      </c>
      <c r="S7" s="2"/>
      <c r="T7" s="2"/>
    </row>
    <row r="8" spans="2:45" ht="16.2">
      <c r="B8" s="18"/>
      <c r="C8" s="19"/>
      <c r="D8" s="19"/>
      <c r="E8" s="19"/>
      <c r="G8" s="25" t="s">
        <v>27</v>
      </c>
      <c r="H8" s="104" t="s">
        <v>35</v>
      </c>
      <c r="I8" s="104"/>
      <c r="J8" s="14" t="s">
        <v>28</v>
      </c>
      <c r="K8" s="15">
        <v>0</v>
      </c>
      <c r="L8" s="15">
        <v>1.5</v>
      </c>
      <c r="M8" s="15">
        <v>0</v>
      </c>
      <c r="N8" s="15">
        <v>1.5</v>
      </c>
      <c r="O8" s="15" t="s">
        <v>36</v>
      </c>
      <c r="P8" s="15" t="s">
        <v>36</v>
      </c>
      <c r="Q8" s="15" t="s">
        <v>36</v>
      </c>
      <c r="S8" s="2"/>
      <c r="T8" s="2"/>
    </row>
    <row r="9" spans="2:45" ht="16.2">
      <c r="B9" s="18"/>
      <c r="C9" s="19"/>
      <c r="D9" s="19"/>
      <c r="E9" s="19"/>
      <c r="G9" s="25" t="s">
        <v>27</v>
      </c>
      <c r="H9" s="104" t="s">
        <v>35</v>
      </c>
      <c r="I9" s="104"/>
      <c r="J9" s="14" t="s">
        <v>28</v>
      </c>
      <c r="K9" s="15">
        <v>0</v>
      </c>
      <c r="L9" s="15">
        <v>1.5</v>
      </c>
      <c r="M9" s="15">
        <v>0</v>
      </c>
      <c r="N9" s="15">
        <v>1.5</v>
      </c>
      <c r="O9" s="15" t="s">
        <v>36</v>
      </c>
      <c r="P9" s="15" t="s">
        <v>36</v>
      </c>
      <c r="Q9" s="15" t="s">
        <v>36</v>
      </c>
      <c r="S9" s="2"/>
      <c r="T9" s="2"/>
    </row>
    <row r="10" spans="2:45" ht="16.2">
      <c r="G10" s="23" t="s">
        <v>12</v>
      </c>
      <c r="H10" s="105" t="s">
        <v>8</v>
      </c>
      <c r="I10" s="105"/>
      <c r="J10" s="17" t="s">
        <v>33</v>
      </c>
      <c r="K10" s="15">
        <v>0</v>
      </c>
      <c r="L10" s="15">
        <v>1.2</v>
      </c>
      <c r="M10" s="15">
        <v>0</v>
      </c>
      <c r="N10" s="15">
        <v>1.2</v>
      </c>
      <c r="O10" s="15" t="s">
        <v>36</v>
      </c>
      <c r="P10" s="15" t="s">
        <v>36</v>
      </c>
      <c r="Q10" s="15" t="s">
        <v>36</v>
      </c>
      <c r="S10" s="2"/>
      <c r="T10" s="2"/>
    </row>
    <row r="11" spans="2:45">
      <c r="H11" s="1"/>
      <c r="I11" s="1"/>
      <c r="J11" s="1"/>
      <c r="K11" s="1"/>
      <c r="L11" s="1"/>
      <c r="M11" s="1"/>
      <c r="N11" s="1"/>
      <c r="O11" s="1"/>
      <c r="P11" s="1"/>
      <c r="Q11" s="1"/>
      <c r="S11" s="2"/>
      <c r="T11" s="2"/>
    </row>
    <row r="12" spans="2:45" ht="14.4" thickBot="1">
      <c r="H12" s="1"/>
      <c r="I12" s="1"/>
      <c r="J12" s="1"/>
      <c r="K12" s="1"/>
      <c r="L12" s="1"/>
      <c r="M12" s="1"/>
      <c r="N12" s="1"/>
      <c r="O12" s="1"/>
      <c r="P12" s="1"/>
      <c r="Q12" s="1"/>
      <c r="S12" s="2"/>
      <c r="T12" s="2"/>
    </row>
    <row r="13" spans="2:45" ht="14.4" customHeight="1">
      <c r="B13" s="92" t="e" vm="5">
        <v>#VALUE!</v>
      </c>
      <c r="C13" s="93"/>
      <c r="D13" s="93"/>
      <c r="E13" s="93"/>
      <c r="F13" s="93"/>
      <c r="G13" s="93"/>
      <c r="H13" s="93"/>
      <c r="I13" s="93"/>
      <c r="J13" s="93"/>
      <c r="K13" s="94"/>
      <c r="M13" s="92" t="e" vm="2">
        <v>#VALUE!</v>
      </c>
      <c r="N13" s="93"/>
      <c r="O13" s="93"/>
      <c r="P13" s="93"/>
      <c r="Q13" s="93"/>
      <c r="R13" s="93"/>
      <c r="S13" s="93"/>
      <c r="T13" s="93"/>
      <c r="U13" s="93"/>
      <c r="V13" s="94"/>
      <c r="X13" s="92" t="e" vm="3">
        <v>#VALUE!</v>
      </c>
      <c r="Y13" s="93"/>
      <c r="Z13" s="93"/>
      <c r="AA13" s="93"/>
      <c r="AB13" s="93"/>
      <c r="AC13" s="93"/>
      <c r="AD13" s="93"/>
      <c r="AE13" s="93"/>
      <c r="AF13" s="93"/>
      <c r="AG13" s="94"/>
      <c r="AI13" s="92" t="e" vm="4">
        <v>#VALUE!</v>
      </c>
      <c r="AJ13" s="93"/>
      <c r="AK13" s="93"/>
      <c r="AL13" s="93"/>
      <c r="AM13" s="93"/>
      <c r="AN13" s="93"/>
      <c r="AO13" s="93"/>
      <c r="AP13" s="93"/>
      <c r="AQ13" s="93"/>
      <c r="AR13" s="94"/>
    </row>
    <row r="14" spans="2:45" ht="15" customHeight="1" thickBot="1">
      <c r="B14" s="95"/>
      <c r="C14" s="96"/>
      <c r="D14" s="96"/>
      <c r="E14" s="96"/>
      <c r="F14" s="96"/>
      <c r="G14" s="96"/>
      <c r="H14" s="96"/>
      <c r="I14" s="96"/>
      <c r="J14" s="96"/>
      <c r="K14" s="97"/>
      <c r="M14" s="95"/>
      <c r="N14" s="96"/>
      <c r="O14" s="96"/>
      <c r="P14" s="96"/>
      <c r="Q14" s="96"/>
      <c r="R14" s="96"/>
      <c r="S14" s="96"/>
      <c r="T14" s="96"/>
      <c r="U14" s="96"/>
      <c r="V14" s="97"/>
      <c r="X14" s="95"/>
      <c r="Y14" s="96"/>
      <c r="Z14" s="96"/>
      <c r="AA14" s="96"/>
      <c r="AB14" s="96"/>
      <c r="AC14" s="96"/>
      <c r="AD14" s="96"/>
      <c r="AE14" s="96"/>
      <c r="AF14" s="96"/>
      <c r="AG14" s="97"/>
      <c r="AI14" s="95"/>
      <c r="AJ14" s="96"/>
      <c r="AK14" s="96"/>
      <c r="AL14" s="96"/>
      <c r="AM14" s="96"/>
      <c r="AN14" s="96"/>
      <c r="AO14" s="96"/>
      <c r="AP14" s="96"/>
      <c r="AQ14" s="96"/>
      <c r="AR14" s="97"/>
    </row>
    <row r="15" spans="2:45" ht="15" customHeight="1" thickBot="1">
      <c r="B15" s="77" t="s">
        <v>49</v>
      </c>
      <c r="C15" s="78"/>
      <c r="D15" s="78"/>
      <c r="E15" s="78"/>
      <c r="F15" s="78"/>
      <c r="G15" s="78"/>
      <c r="H15" s="78"/>
      <c r="I15" s="78"/>
      <c r="J15" s="78"/>
      <c r="K15" s="79"/>
      <c r="L15" s="46"/>
      <c r="M15" s="77" t="s">
        <v>4</v>
      </c>
      <c r="N15" s="78"/>
      <c r="O15" s="78"/>
      <c r="P15" s="78"/>
      <c r="Q15" s="78"/>
      <c r="R15" s="78"/>
      <c r="S15" s="78"/>
      <c r="T15" s="78"/>
      <c r="U15" s="78"/>
      <c r="V15" s="79"/>
      <c r="W15" s="48"/>
      <c r="X15" s="77" t="s">
        <v>5</v>
      </c>
      <c r="Y15" s="78"/>
      <c r="Z15" s="78"/>
      <c r="AA15" s="78"/>
      <c r="AB15" s="78"/>
      <c r="AC15" s="78"/>
      <c r="AD15" s="78"/>
      <c r="AE15" s="78"/>
      <c r="AF15" s="78"/>
      <c r="AG15" s="79"/>
      <c r="AH15" s="48"/>
      <c r="AI15" s="77" t="s">
        <v>6</v>
      </c>
      <c r="AJ15" s="78"/>
      <c r="AK15" s="78"/>
      <c r="AL15" s="78"/>
      <c r="AM15" s="78"/>
      <c r="AN15" s="78"/>
      <c r="AO15" s="78"/>
      <c r="AP15" s="78"/>
      <c r="AQ15" s="78"/>
      <c r="AR15" s="79"/>
      <c r="AS15" s="48"/>
    </row>
    <row r="16" spans="2:45" ht="142.19999999999999" customHeight="1" thickBot="1">
      <c r="B16" s="51"/>
      <c r="C16" s="52"/>
      <c r="D16" s="53" t="s">
        <v>11</v>
      </c>
      <c r="E16" s="53" t="str">
        <f>+H4</f>
        <v xml:space="preserve">Permanent </v>
      </c>
      <c r="F16" s="53" t="str">
        <f>+H5</f>
        <v>Variable (Traffic)</v>
      </c>
      <c r="G16" s="53" t="str">
        <f>+H6</f>
        <v xml:space="preserve">Variable Thermal </v>
      </c>
      <c r="H16" s="53" t="str">
        <f>+H7</f>
        <v xml:space="preserve">Variable Wind </v>
      </c>
      <c r="I16" s="53" t="str">
        <f>+H10</f>
        <v xml:space="preserve">Settlements </v>
      </c>
      <c r="J16" s="53"/>
      <c r="K16" s="54"/>
      <c r="M16" s="51"/>
      <c r="N16" s="52"/>
      <c r="O16" s="53" t="str">
        <f t="shared" ref="O16:T16" si="0">+D16</f>
        <v>COMBINATION NAME</v>
      </c>
      <c r="P16" s="53" t="str">
        <f t="shared" si="0"/>
        <v xml:space="preserve">Permanent </v>
      </c>
      <c r="Q16" s="53" t="str">
        <f t="shared" si="0"/>
        <v>Variable (Traffic)</v>
      </c>
      <c r="R16" s="53" t="str">
        <f t="shared" si="0"/>
        <v xml:space="preserve">Variable Thermal </v>
      </c>
      <c r="S16" s="53" t="str">
        <f t="shared" si="0"/>
        <v xml:space="preserve">Variable Wind </v>
      </c>
      <c r="T16" s="53" t="str">
        <f t="shared" si="0"/>
        <v xml:space="preserve">Settlements </v>
      </c>
      <c r="U16" s="53"/>
      <c r="V16" s="54"/>
      <c r="X16" s="51"/>
      <c r="Y16" s="52"/>
      <c r="Z16" s="53" t="str">
        <f t="shared" ref="Z16:AE16" si="1">+O16</f>
        <v>COMBINATION NAME</v>
      </c>
      <c r="AA16" s="53" t="str">
        <f t="shared" si="1"/>
        <v xml:space="preserve">Permanent </v>
      </c>
      <c r="AB16" s="53" t="str">
        <f t="shared" si="1"/>
        <v>Variable (Traffic)</v>
      </c>
      <c r="AC16" s="53" t="str">
        <f t="shared" si="1"/>
        <v xml:space="preserve">Variable Thermal </v>
      </c>
      <c r="AD16" s="53" t="str">
        <f t="shared" si="1"/>
        <v xml:space="preserve">Variable Wind </v>
      </c>
      <c r="AE16" s="53" t="str">
        <f t="shared" si="1"/>
        <v xml:space="preserve">Settlements </v>
      </c>
      <c r="AF16" s="53"/>
      <c r="AG16" s="54"/>
      <c r="AI16" s="51"/>
      <c r="AJ16" s="52"/>
      <c r="AK16" s="53" t="str">
        <f t="shared" ref="AK16:AP16" si="2">+Z16</f>
        <v>COMBINATION NAME</v>
      </c>
      <c r="AL16" s="53" t="str">
        <f t="shared" si="2"/>
        <v xml:space="preserve">Permanent </v>
      </c>
      <c r="AM16" s="53" t="str">
        <f t="shared" si="2"/>
        <v>Variable (Traffic)</v>
      </c>
      <c r="AN16" s="53" t="str">
        <f t="shared" si="2"/>
        <v xml:space="preserve">Variable Thermal </v>
      </c>
      <c r="AO16" s="53" t="str">
        <f t="shared" si="2"/>
        <v xml:space="preserve">Variable Wind </v>
      </c>
      <c r="AP16" s="53" t="str">
        <f t="shared" si="2"/>
        <v xml:space="preserve">Settlements </v>
      </c>
      <c r="AQ16" s="53"/>
      <c r="AR16" s="54"/>
    </row>
    <row r="17" spans="2:44">
      <c r="B17" s="38"/>
      <c r="C17" s="39"/>
      <c r="D17" s="39"/>
      <c r="E17" s="7" t="s">
        <v>0</v>
      </c>
      <c r="F17" s="7" t="str">
        <f>+G5</f>
        <v>Q (G1,G3)</v>
      </c>
      <c r="G17" s="7" t="str">
        <f>+G6</f>
        <v>Tk</v>
      </c>
      <c r="H17" s="7" t="str">
        <f>+G7</f>
        <v>FWk</v>
      </c>
      <c r="I17" s="7" t="str">
        <f>+G10</f>
        <v>ST</v>
      </c>
      <c r="J17" s="7"/>
      <c r="K17" s="40"/>
      <c r="M17" s="49"/>
      <c r="N17" s="1"/>
      <c r="O17" s="1"/>
      <c r="P17" s="2" t="str">
        <f>+E17</f>
        <v>G</v>
      </c>
      <c r="Q17" s="2" t="str">
        <f>+F17</f>
        <v>Q (G1,G3)</v>
      </c>
      <c r="R17" s="2" t="str">
        <f>+G17</f>
        <v>Tk</v>
      </c>
      <c r="S17" s="2" t="str">
        <f>+H17</f>
        <v>FWk</v>
      </c>
      <c r="T17" s="2" t="str">
        <f>+I17</f>
        <v>ST</v>
      </c>
      <c r="V17" s="50"/>
      <c r="X17" s="49"/>
      <c r="AA17" s="2" t="str">
        <f>+P17</f>
        <v>G</v>
      </c>
      <c r="AB17" s="2" t="str">
        <f>+Q17</f>
        <v>Q (G1,G3)</v>
      </c>
      <c r="AC17" s="2" t="str">
        <f>+R17</f>
        <v>Tk</v>
      </c>
      <c r="AD17" s="2" t="str">
        <f>+S17</f>
        <v>FWk</v>
      </c>
      <c r="AE17" s="2" t="str">
        <f>+T17</f>
        <v>ST</v>
      </c>
      <c r="AG17" s="50"/>
      <c r="AI17" s="49"/>
      <c r="AL17" s="2" t="str">
        <f>+AA17</f>
        <v>G</v>
      </c>
      <c r="AM17" s="2" t="str">
        <f>+AB17</f>
        <v>Q (G1,G3)</v>
      </c>
      <c r="AN17" s="2" t="str">
        <f>+AC17</f>
        <v>Tk</v>
      </c>
      <c r="AO17" s="2" t="str">
        <f>+AD17</f>
        <v>FWk</v>
      </c>
      <c r="AP17" s="2" t="str">
        <f>+AE17</f>
        <v>ST</v>
      </c>
      <c r="AR17" s="50"/>
    </row>
    <row r="18" spans="2:44">
      <c r="B18" s="29" t="s">
        <v>34</v>
      </c>
      <c r="C18" s="98" t="s">
        <v>7</v>
      </c>
      <c r="D18" s="99"/>
      <c r="E18" s="99"/>
      <c r="F18" s="99"/>
      <c r="G18" s="99"/>
      <c r="H18" s="99"/>
      <c r="I18" s="99"/>
      <c r="J18" s="99"/>
      <c r="K18" s="100"/>
      <c r="L18" s="18"/>
      <c r="M18" s="29" t="s">
        <v>34</v>
      </c>
      <c r="N18" s="98" t="s">
        <v>7</v>
      </c>
      <c r="O18" s="99"/>
      <c r="P18" s="99"/>
      <c r="Q18" s="99"/>
      <c r="R18" s="99"/>
      <c r="S18" s="99"/>
      <c r="T18" s="99"/>
      <c r="U18" s="99"/>
      <c r="V18" s="100"/>
      <c r="X18" s="29" t="s">
        <v>34</v>
      </c>
      <c r="Y18" s="98" t="s">
        <v>7</v>
      </c>
      <c r="Z18" s="99"/>
      <c r="AA18" s="99"/>
      <c r="AB18" s="99"/>
      <c r="AC18" s="99"/>
      <c r="AD18" s="99"/>
      <c r="AE18" s="99"/>
      <c r="AF18" s="99"/>
      <c r="AG18" s="100"/>
      <c r="AH18" s="4"/>
      <c r="AI18" s="29" t="s">
        <v>34</v>
      </c>
      <c r="AJ18" s="98" t="s">
        <v>7</v>
      </c>
      <c r="AK18" s="99"/>
      <c r="AL18" s="99"/>
      <c r="AM18" s="99"/>
      <c r="AN18" s="99"/>
      <c r="AO18" s="99"/>
      <c r="AP18" s="99"/>
      <c r="AQ18" s="99"/>
      <c r="AR18" s="100"/>
    </row>
    <row r="19" spans="2:44" ht="14.4" customHeight="1">
      <c r="B19" s="103">
        <v>1</v>
      </c>
      <c r="C19" s="26">
        <v>1</v>
      </c>
      <c r="D19" s="5" t="str">
        <f>CONCATENATE("SLU0",B$19,"-",C19)</f>
        <v>SLU01-1</v>
      </c>
      <c r="E19" s="6">
        <f>+$N$4</f>
        <v>1.35</v>
      </c>
      <c r="F19" s="6">
        <v>0</v>
      </c>
      <c r="G19" s="6">
        <v>0</v>
      </c>
      <c r="H19" s="6">
        <v>0</v>
      </c>
      <c r="I19" s="6">
        <v>0</v>
      </c>
      <c r="J19" s="6"/>
      <c r="K19" s="28"/>
      <c r="M19" s="103">
        <v>1</v>
      </c>
      <c r="N19" s="26">
        <v>1</v>
      </c>
      <c r="O19" s="5" t="str">
        <f>CONCATENATE("SLE-CHR",M$19,"-",N19)</f>
        <v>SLE-CHR1-1</v>
      </c>
      <c r="P19" s="6">
        <v>1</v>
      </c>
      <c r="Q19" s="6">
        <v>0</v>
      </c>
      <c r="R19" s="6">
        <v>0</v>
      </c>
      <c r="S19" s="6">
        <v>0</v>
      </c>
      <c r="T19" s="6">
        <v>0</v>
      </c>
      <c r="U19" s="6"/>
      <c r="V19" s="28"/>
      <c r="X19" s="103">
        <v>1</v>
      </c>
      <c r="Y19" s="26">
        <v>1</v>
      </c>
      <c r="Z19" s="5" t="str">
        <f>CONCATENATE("SLE-FRQ",X$19,"-",Y19)</f>
        <v>SLE-FRQ1-1</v>
      </c>
      <c r="AA19" s="6">
        <v>1</v>
      </c>
      <c r="AB19" s="6">
        <v>0</v>
      </c>
      <c r="AC19" s="6">
        <v>0</v>
      </c>
      <c r="AD19" s="6">
        <v>0</v>
      </c>
      <c r="AE19" s="6">
        <v>0</v>
      </c>
      <c r="AF19" s="6"/>
      <c r="AG19" s="28"/>
      <c r="AI19" s="101">
        <v>1</v>
      </c>
      <c r="AJ19" s="26">
        <v>1</v>
      </c>
      <c r="AK19" s="5" t="str">
        <f t="shared" ref="AK19:AK20" si="3">CONCATENATE("SLE-QP",AI$23,"-",AJ19)</f>
        <v>SLE-QP2-1</v>
      </c>
      <c r="AL19" s="6">
        <v>1</v>
      </c>
      <c r="AM19" s="6">
        <v>0</v>
      </c>
      <c r="AN19" s="6">
        <v>0</v>
      </c>
      <c r="AO19" s="6">
        <v>0</v>
      </c>
      <c r="AP19" s="6">
        <v>0</v>
      </c>
      <c r="AQ19" s="6"/>
      <c r="AR19" s="6"/>
    </row>
    <row r="20" spans="2:44" ht="14.4" thickBot="1">
      <c r="B20" s="72"/>
      <c r="C20" s="42">
        <v>2</v>
      </c>
      <c r="D20" s="43" t="str">
        <f>CONCATENATE("SLU0",B$19,"-",C20)</f>
        <v>SLU01-2</v>
      </c>
      <c r="E20" s="44">
        <f>+$N$4</f>
        <v>1.35</v>
      </c>
      <c r="F20" s="44">
        <f t="shared" ref="F20:H20" si="4">F19</f>
        <v>0</v>
      </c>
      <c r="G20" s="44">
        <f t="shared" si="4"/>
        <v>0</v>
      </c>
      <c r="H20" s="44">
        <f t="shared" si="4"/>
        <v>0</v>
      </c>
      <c r="I20" s="44">
        <f>$N$10</f>
        <v>1.2</v>
      </c>
      <c r="J20" s="44"/>
      <c r="K20" s="45"/>
      <c r="M20" s="72"/>
      <c r="N20" s="42">
        <v>2</v>
      </c>
      <c r="O20" s="43" t="str">
        <f>CONCATENATE("SLE-CHR",M$19,"-",N20)</f>
        <v>SLE-CHR1-2</v>
      </c>
      <c r="P20" s="44">
        <f>P19</f>
        <v>1</v>
      </c>
      <c r="Q20" s="44">
        <f t="shared" ref="Q20:R20" si="5">Q19</f>
        <v>0</v>
      </c>
      <c r="R20" s="44">
        <f t="shared" si="5"/>
        <v>0</v>
      </c>
      <c r="S20" s="44">
        <f>S19</f>
        <v>0</v>
      </c>
      <c r="T20" s="44">
        <v>1</v>
      </c>
      <c r="U20" s="44"/>
      <c r="V20" s="45"/>
      <c r="X20" s="72"/>
      <c r="Y20" s="42">
        <v>2</v>
      </c>
      <c r="Z20" s="43" t="str">
        <f>CONCATENATE("SLE-FRQ",X$19,"-",Y20)</f>
        <v>SLE-FRQ1-2</v>
      </c>
      <c r="AA20" s="44">
        <f>AA19</f>
        <v>1</v>
      </c>
      <c r="AB20" s="44">
        <f>AB19</f>
        <v>0</v>
      </c>
      <c r="AC20" s="44">
        <f>AC19</f>
        <v>0</v>
      </c>
      <c r="AD20" s="44">
        <f>AD19</f>
        <v>0</v>
      </c>
      <c r="AE20" s="44">
        <v>1</v>
      </c>
      <c r="AF20" s="44"/>
      <c r="AG20" s="45"/>
      <c r="AI20" s="101"/>
      <c r="AJ20" s="26">
        <v>2</v>
      </c>
      <c r="AK20" s="5" t="str">
        <f t="shared" si="3"/>
        <v>SLE-QP2-2</v>
      </c>
      <c r="AL20" s="6">
        <f>AL19</f>
        <v>1</v>
      </c>
      <c r="AM20" s="6">
        <f>AM19</f>
        <v>0</v>
      </c>
      <c r="AN20" s="6">
        <f>AN19</f>
        <v>0</v>
      </c>
      <c r="AO20" s="6">
        <f>AO19</f>
        <v>0</v>
      </c>
      <c r="AP20" s="6">
        <v>1</v>
      </c>
      <c r="AQ20" s="6"/>
      <c r="AR20" s="6"/>
    </row>
    <row r="21" spans="2:44" ht="14.4" customHeight="1" thickBot="1">
      <c r="B21" s="83" t="s">
        <v>47</v>
      </c>
      <c r="C21" s="84"/>
      <c r="D21" s="84"/>
      <c r="E21" s="84"/>
      <c r="F21" s="84"/>
      <c r="G21" s="84"/>
      <c r="H21" s="84"/>
      <c r="I21" s="84"/>
      <c r="J21" s="84"/>
      <c r="K21" s="85"/>
      <c r="L21" s="46"/>
      <c r="M21" s="83" t="s">
        <v>47</v>
      </c>
      <c r="N21" s="84"/>
      <c r="O21" s="84"/>
      <c r="P21" s="84"/>
      <c r="Q21" s="84"/>
      <c r="R21" s="84"/>
      <c r="S21" s="84"/>
      <c r="T21" s="84"/>
      <c r="U21" s="84"/>
      <c r="V21" s="85"/>
      <c r="W21" s="20"/>
      <c r="X21" s="83" t="s">
        <v>47</v>
      </c>
      <c r="Y21" s="84"/>
      <c r="Z21" s="84"/>
      <c r="AA21" s="84"/>
      <c r="AB21" s="84"/>
      <c r="AC21" s="84"/>
      <c r="AD21" s="84"/>
      <c r="AE21" s="84"/>
      <c r="AF21" s="84"/>
      <c r="AG21" s="85"/>
      <c r="AH21" s="20"/>
      <c r="AI21" s="89" t="s">
        <v>47</v>
      </c>
      <c r="AJ21" s="90"/>
      <c r="AK21" s="90"/>
      <c r="AL21" s="90"/>
      <c r="AM21" s="90"/>
      <c r="AN21" s="90"/>
      <c r="AO21" s="90"/>
      <c r="AP21" s="90"/>
      <c r="AQ21" s="90"/>
      <c r="AR21" s="91"/>
    </row>
    <row r="22" spans="2:44">
      <c r="B22" s="86" t="s">
        <v>40</v>
      </c>
      <c r="C22" s="87"/>
      <c r="D22" s="87"/>
      <c r="E22" s="87"/>
      <c r="F22" s="87"/>
      <c r="G22" s="87"/>
      <c r="H22" s="87"/>
      <c r="I22" s="87"/>
      <c r="J22" s="87"/>
      <c r="K22" s="88"/>
      <c r="L22" s="47"/>
      <c r="M22" s="86" t="s">
        <v>40</v>
      </c>
      <c r="N22" s="87"/>
      <c r="O22" s="87"/>
      <c r="P22" s="87"/>
      <c r="Q22" s="87"/>
      <c r="R22" s="87"/>
      <c r="S22" s="87"/>
      <c r="T22" s="87"/>
      <c r="U22" s="87"/>
      <c r="V22" s="88"/>
      <c r="W22" s="4"/>
      <c r="X22" s="86" t="s">
        <v>40</v>
      </c>
      <c r="Y22" s="87"/>
      <c r="Z22" s="87"/>
      <c r="AA22" s="87"/>
      <c r="AB22" s="87"/>
      <c r="AC22" s="87"/>
      <c r="AD22" s="87"/>
      <c r="AE22" s="87"/>
      <c r="AF22" s="87"/>
      <c r="AG22" s="88"/>
      <c r="AH22" s="4"/>
      <c r="AI22" s="69" t="s">
        <v>43</v>
      </c>
      <c r="AJ22" s="70"/>
      <c r="AK22" s="70"/>
      <c r="AL22" s="70"/>
      <c r="AM22" s="70"/>
      <c r="AN22" s="70"/>
      <c r="AO22" s="70"/>
      <c r="AP22" s="70"/>
      <c r="AQ22" s="70"/>
      <c r="AR22" s="71"/>
    </row>
    <row r="23" spans="2:44" ht="14.4" customHeight="1" thickBot="1">
      <c r="B23" s="30"/>
      <c r="C23" s="98" t="s">
        <v>41</v>
      </c>
      <c r="D23" s="99"/>
      <c r="E23" s="99"/>
      <c r="F23" s="99"/>
      <c r="G23" s="99"/>
      <c r="H23" s="99"/>
      <c r="I23" s="99"/>
      <c r="J23" s="99"/>
      <c r="K23" s="100"/>
      <c r="L23" s="18"/>
      <c r="M23" s="103">
        <f>M19+1</f>
        <v>2</v>
      </c>
      <c r="N23" s="26">
        <v>1</v>
      </c>
      <c r="O23" s="5" t="str">
        <f>CONCATENATE("SLE-CHR",M$23,"-",N23)</f>
        <v>SLE-CHR2-1</v>
      </c>
      <c r="P23" s="6">
        <v>1</v>
      </c>
      <c r="Q23" s="27">
        <v>1</v>
      </c>
      <c r="R23" s="6">
        <v>0</v>
      </c>
      <c r="S23" s="6">
        <v>0</v>
      </c>
      <c r="T23" s="6">
        <v>0</v>
      </c>
      <c r="U23" s="6"/>
      <c r="V23" s="31"/>
      <c r="X23" s="72">
        <f>X19+1</f>
        <v>2</v>
      </c>
      <c r="Y23" s="26">
        <v>1</v>
      </c>
      <c r="Z23" s="5" t="str">
        <f>CONCATENATE("SLE-FRQ",X$23,"-",Y23)</f>
        <v>SLE-FRQ2-1</v>
      </c>
      <c r="AA23" s="6">
        <v>1</v>
      </c>
      <c r="AB23" s="27">
        <f>+$P$5</f>
        <v>0.8</v>
      </c>
      <c r="AC23" s="6">
        <v>0</v>
      </c>
      <c r="AD23" s="6">
        <v>0</v>
      </c>
      <c r="AE23" s="6">
        <v>0</v>
      </c>
      <c r="AF23" s="6"/>
      <c r="AG23" s="31"/>
      <c r="AI23" s="32">
        <f>+AI19+1</f>
        <v>2</v>
      </c>
      <c r="AJ23" s="33">
        <v>1</v>
      </c>
      <c r="AK23" s="55" t="str">
        <f>CONCATENATE("SLE-QP",AI$23,"-",AJ23)</f>
        <v>SLE-QP2-1</v>
      </c>
      <c r="AL23" s="35">
        <v>1</v>
      </c>
      <c r="AM23" s="35">
        <v>0</v>
      </c>
      <c r="AN23" s="36">
        <f>+$P$6</f>
        <v>0.6</v>
      </c>
      <c r="AO23" s="35">
        <v>0</v>
      </c>
      <c r="AP23" s="35">
        <v>0</v>
      </c>
      <c r="AQ23" s="35"/>
      <c r="AR23" s="37"/>
    </row>
    <row r="24" spans="2:44">
      <c r="B24" s="103">
        <f>B19+1</f>
        <v>2</v>
      </c>
      <c r="C24" s="26">
        <v>1</v>
      </c>
      <c r="D24" s="5" t="str">
        <f>CONCATENATE("SLU0",B$24,"-",C24)</f>
        <v>SLU02-1</v>
      </c>
      <c r="E24" s="6">
        <f>+$M$4</f>
        <v>1</v>
      </c>
      <c r="F24" s="27">
        <f>+$N$5</f>
        <v>1.35</v>
      </c>
      <c r="G24" s="6">
        <v>0</v>
      </c>
      <c r="H24" s="6">
        <v>0</v>
      </c>
      <c r="I24" s="6">
        <v>0</v>
      </c>
      <c r="J24" s="6"/>
      <c r="K24" s="31"/>
      <c r="L24" s="1"/>
      <c r="M24" s="103"/>
      <c r="N24" s="26">
        <f>N23+1</f>
        <v>2</v>
      </c>
      <c r="O24" s="5" t="str">
        <f>CONCATENATE("SLE-CHR",M$23,"-",N24)</f>
        <v>SLE-CHR2-2</v>
      </c>
      <c r="P24" s="6">
        <v>1</v>
      </c>
      <c r="Q24" s="27">
        <v>1</v>
      </c>
      <c r="R24" s="6">
        <f>$O$6</f>
        <v>0.6</v>
      </c>
      <c r="S24" s="6">
        <v>0</v>
      </c>
      <c r="T24" s="6">
        <v>0</v>
      </c>
      <c r="U24" s="6"/>
      <c r="V24" s="31"/>
      <c r="X24" s="73"/>
      <c r="Y24" s="26">
        <f>Y23+1</f>
        <v>2</v>
      </c>
      <c r="Z24" s="5" t="str">
        <f>CONCATENATE("SLE-FRQ",X$23,"-",Y24)</f>
        <v>SLE-FRQ2-2</v>
      </c>
      <c r="AA24" s="6">
        <v>1</v>
      </c>
      <c r="AB24" s="27">
        <f>+$P$5</f>
        <v>0.8</v>
      </c>
      <c r="AC24" s="6">
        <f>+$Q$6</f>
        <v>0.5</v>
      </c>
      <c r="AD24" s="6">
        <v>0</v>
      </c>
      <c r="AE24" s="6">
        <v>0</v>
      </c>
      <c r="AF24" s="6"/>
      <c r="AG24" s="31"/>
      <c r="AI24" s="21"/>
      <c r="AJ24" s="3"/>
      <c r="AL24" s="2"/>
      <c r="AM24" s="2"/>
      <c r="AN24" s="2"/>
      <c r="AO24" s="2"/>
      <c r="AP24" s="2"/>
    </row>
    <row r="25" spans="2:44">
      <c r="B25" s="103"/>
      <c r="C25" s="26">
        <f>C24+1</f>
        <v>2</v>
      </c>
      <c r="D25" s="5" t="str">
        <f t="shared" ref="D25:D27" si="6">CONCATENATE("SLU0",B$24,"-",C25)</f>
        <v>SLU02-2</v>
      </c>
      <c r="E25" s="6">
        <f t="shared" ref="E25:E27" si="7">+$M$4</f>
        <v>1</v>
      </c>
      <c r="F25" s="27">
        <f t="shared" ref="F25:F27" si="8">+$N$5</f>
        <v>1.35</v>
      </c>
      <c r="G25" s="6">
        <f>$N$6*$O$6</f>
        <v>0.89999999999999991</v>
      </c>
      <c r="H25" s="6">
        <v>0</v>
      </c>
      <c r="I25" s="6">
        <v>0</v>
      </c>
      <c r="J25" s="6"/>
      <c r="K25" s="31"/>
      <c r="L25" s="1"/>
      <c r="M25" s="103"/>
      <c r="N25" s="26">
        <f t="shared" ref="N25:N26" si="9">N24+1</f>
        <v>3</v>
      </c>
      <c r="O25" s="5" t="str">
        <f>CONCATENATE("SLE-CHR",M$23,"-",N25)</f>
        <v>SLE-CHR2-3</v>
      </c>
      <c r="P25" s="6">
        <v>1</v>
      </c>
      <c r="Q25" s="27">
        <v>1</v>
      </c>
      <c r="R25" s="6">
        <v>0</v>
      </c>
      <c r="S25" s="6">
        <f>$O$7</f>
        <v>0.6</v>
      </c>
      <c r="T25" s="6">
        <v>0</v>
      </c>
      <c r="U25" s="6"/>
      <c r="V25" s="31"/>
      <c r="X25" s="69" t="s">
        <v>43</v>
      </c>
      <c r="Y25" s="70"/>
      <c r="Z25" s="70"/>
      <c r="AA25" s="70"/>
      <c r="AB25" s="70"/>
      <c r="AC25" s="70"/>
      <c r="AD25" s="70"/>
      <c r="AE25" s="70"/>
      <c r="AF25" s="70"/>
      <c r="AG25" s="71"/>
      <c r="AI25" s="21"/>
      <c r="AJ25" s="3"/>
      <c r="AL25" s="2"/>
      <c r="AM25" s="2"/>
      <c r="AN25" s="2"/>
      <c r="AO25" s="2"/>
      <c r="AP25" s="2"/>
    </row>
    <row r="26" spans="2:44">
      <c r="B26" s="103"/>
      <c r="C26" s="26">
        <f t="shared" ref="C26:C27" si="10">C25+1</f>
        <v>3</v>
      </c>
      <c r="D26" s="5" t="str">
        <f t="shared" si="6"/>
        <v>SLU02-3</v>
      </c>
      <c r="E26" s="6">
        <f t="shared" si="7"/>
        <v>1</v>
      </c>
      <c r="F26" s="27">
        <f t="shared" si="8"/>
        <v>1.35</v>
      </c>
      <c r="G26" s="6">
        <v>0</v>
      </c>
      <c r="H26" s="6">
        <f>$N$7*$O$7</f>
        <v>0.89999999999999991</v>
      </c>
      <c r="I26" s="6">
        <v>0</v>
      </c>
      <c r="J26" s="6"/>
      <c r="K26" s="31"/>
      <c r="L26" s="1"/>
      <c r="M26" s="103"/>
      <c r="N26" s="26">
        <f t="shared" si="9"/>
        <v>4</v>
      </c>
      <c r="O26" s="5" t="str">
        <f>CONCATENATE("SLE-CHR",M$23,"-",N26)</f>
        <v>SLE-CHR2-4</v>
      </c>
      <c r="P26" s="6">
        <v>1</v>
      </c>
      <c r="Q26" s="27">
        <v>1</v>
      </c>
      <c r="R26" s="6">
        <f>$O$6</f>
        <v>0.6</v>
      </c>
      <c r="S26" s="6">
        <f>$O$7</f>
        <v>0.6</v>
      </c>
      <c r="T26" s="6">
        <v>0</v>
      </c>
      <c r="U26" s="6"/>
      <c r="V26" s="31"/>
      <c r="X26" s="41">
        <f>+X23+1</f>
        <v>3</v>
      </c>
      <c r="Y26" s="26">
        <v>1</v>
      </c>
      <c r="Z26" s="5" t="str">
        <f>CONCATENATE("SLE-FRQ",X$26,"-",Y26)</f>
        <v>SLE-FRQ3-1</v>
      </c>
      <c r="AA26" s="6">
        <v>1</v>
      </c>
      <c r="AB26" s="6">
        <v>0</v>
      </c>
      <c r="AC26" s="27">
        <f>+$P$6</f>
        <v>0.6</v>
      </c>
      <c r="AD26" s="6">
        <v>0</v>
      </c>
      <c r="AE26" s="6">
        <v>0</v>
      </c>
      <c r="AF26" s="6"/>
      <c r="AG26" s="31"/>
      <c r="AI26" s="21"/>
      <c r="AJ26" s="3"/>
      <c r="AL26" s="2"/>
      <c r="AM26" s="2"/>
      <c r="AN26" s="2"/>
      <c r="AO26" s="2"/>
      <c r="AP26" s="2"/>
    </row>
    <row r="27" spans="2:44">
      <c r="B27" s="103"/>
      <c r="C27" s="26">
        <f t="shared" si="10"/>
        <v>4</v>
      </c>
      <c r="D27" s="5" t="str">
        <f t="shared" si="6"/>
        <v>SLU02-4</v>
      </c>
      <c r="E27" s="6">
        <f t="shared" si="7"/>
        <v>1</v>
      </c>
      <c r="F27" s="27">
        <f t="shared" si="8"/>
        <v>1.35</v>
      </c>
      <c r="G27" s="6">
        <f>+$N$6*$O$6</f>
        <v>0.89999999999999991</v>
      </c>
      <c r="H27" s="6">
        <f>$N$7*$O$7</f>
        <v>0.89999999999999991</v>
      </c>
      <c r="I27" s="6">
        <v>0</v>
      </c>
      <c r="J27" s="6"/>
      <c r="K27" s="31"/>
      <c r="L27" s="1"/>
      <c r="M27" s="69" t="s">
        <v>43</v>
      </c>
      <c r="N27" s="70"/>
      <c r="O27" s="70"/>
      <c r="P27" s="70"/>
      <c r="Q27" s="70"/>
      <c r="R27" s="70"/>
      <c r="S27" s="70"/>
      <c r="T27" s="70"/>
      <c r="U27" s="70"/>
      <c r="V27" s="71"/>
      <c r="X27" s="69" t="s">
        <v>44</v>
      </c>
      <c r="Y27" s="70"/>
      <c r="Z27" s="70"/>
      <c r="AA27" s="70"/>
      <c r="AB27" s="70"/>
      <c r="AC27" s="70"/>
      <c r="AD27" s="70"/>
      <c r="AE27" s="70"/>
      <c r="AF27" s="70"/>
      <c r="AG27" s="71"/>
      <c r="AI27" s="21"/>
      <c r="AJ27" s="3"/>
      <c r="AL27" s="2"/>
      <c r="AM27" s="2"/>
      <c r="AN27" s="2"/>
      <c r="AO27" s="2"/>
      <c r="AP27" s="2"/>
    </row>
    <row r="28" spans="2:44" ht="14.4" customHeight="1">
      <c r="B28" s="30"/>
      <c r="C28" s="98" t="s">
        <v>42</v>
      </c>
      <c r="D28" s="99"/>
      <c r="E28" s="99"/>
      <c r="F28" s="99"/>
      <c r="G28" s="99"/>
      <c r="H28" s="99"/>
      <c r="I28" s="99"/>
      <c r="J28" s="99"/>
      <c r="K28" s="100"/>
      <c r="L28" s="18"/>
      <c r="M28" s="103">
        <f>M23+1</f>
        <v>3</v>
      </c>
      <c r="N28" s="26">
        <v>1</v>
      </c>
      <c r="O28" s="5" t="str">
        <f>CONCATENATE("SLE-CHR",M$28,"-",N28)</f>
        <v>SLE-CHR3-1</v>
      </c>
      <c r="P28" s="6">
        <v>1</v>
      </c>
      <c r="Q28" s="6">
        <v>0</v>
      </c>
      <c r="R28" s="27">
        <v>1</v>
      </c>
      <c r="S28" s="6">
        <v>0</v>
      </c>
      <c r="T28" s="6">
        <f>T23</f>
        <v>0</v>
      </c>
      <c r="U28" s="6"/>
      <c r="V28" s="31"/>
      <c r="X28" s="72">
        <f>X26+1</f>
        <v>4</v>
      </c>
      <c r="Y28" s="26">
        <v>1</v>
      </c>
      <c r="Z28" s="5" t="str">
        <f>CONCATENATE("SLE-FRQ",X$28,"-",Y28)</f>
        <v>SLE-FRQ4-1</v>
      </c>
      <c r="AA28" s="6">
        <v>1</v>
      </c>
      <c r="AB28" s="6">
        <v>0</v>
      </c>
      <c r="AC28" s="6">
        <v>0</v>
      </c>
      <c r="AD28" s="27">
        <f>+$P$7</f>
        <v>0.5</v>
      </c>
      <c r="AE28" s="6">
        <v>0</v>
      </c>
      <c r="AF28" s="6"/>
      <c r="AG28" s="31"/>
      <c r="AI28" s="21"/>
      <c r="AJ28" s="3"/>
      <c r="AL28" s="2"/>
      <c r="AM28" s="2"/>
      <c r="AN28" s="2"/>
      <c r="AO28" s="2"/>
      <c r="AP28" s="2"/>
    </row>
    <row r="29" spans="2:44" ht="14.4" thickBot="1">
      <c r="B29" s="103">
        <f>B24+1</f>
        <v>3</v>
      </c>
      <c r="C29" s="26">
        <v>1</v>
      </c>
      <c r="D29" s="5" t="str">
        <f>CONCATENATE("SLU0",B$29,"-",C29)</f>
        <v>SLU03-1</v>
      </c>
      <c r="E29" s="6">
        <f>+$N$4</f>
        <v>1.35</v>
      </c>
      <c r="F29" s="27">
        <f t="shared" ref="F29:F32" si="11">+$N$5</f>
        <v>1.35</v>
      </c>
      <c r="G29" s="6">
        <v>0</v>
      </c>
      <c r="H29" s="6">
        <v>0</v>
      </c>
      <c r="I29" s="6">
        <v>0</v>
      </c>
      <c r="J29" s="6"/>
      <c r="K29" s="31"/>
      <c r="L29" s="1"/>
      <c r="M29" s="103"/>
      <c r="N29" s="26">
        <f>N28+1</f>
        <v>2</v>
      </c>
      <c r="O29" s="5" t="str">
        <f>CONCATENATE("SLE-CHR",M$28,"-",N29)</f>
        <v>SLE-CHR3-2</v>
      </c>
      <c r="P29" s="6">
        <f>P28</f>
        <v>1</v>
      </c>
      <c r="Q29" s="6">
        <f>$O$5</f>
        <v>0.8</v>
      </c>
      <c r="R29" s="27">
        <v>1</v>
      </c>
      <c r="S29" s="6">
        <v>0</v>
      </c>
      <c r="T29" s="6">
        <f>T24</f>
        <v>0</v>
      </c>
      <c r="U29" s="6"/>
      <c r="V29" s="31"/>
      <c r="X29" s="73"/>
      <c r="Y29" s="26">
        <f>Y28+1</f>
        <v>2</v>
      </c>
      <c r="Z29" s="5" t="str">
        <f>CONCATENATE("SLE-FRQ",X$28,"-",Y29)</f>
        <v>SLE-FRQ4-2</v>
      </c>
      <c r="AA29" s="6">
        <v>1</v>
      </c>
      <c r="AB29" s="6">
        <v>0</v>
      </c>
      <c r="AC29" s="6">
        <f>+$Q$6</f>
        <v>0.5</v>
      </c>
      <c r="AD29" s="27">
        <f>+$P$7</f>
        <v>0.5</v>
      </c>
      <c r="AE29" s="6">
        <v>0</v>
      </c>
      <c r="AF29" s="6"/>
      <c r="AG29" s="31"/>
      <c r="AI29" s="21"/>
      <c r="AJ29" s="3"/>
      <c r="AL29" s="2"/>
      <c r="AM29" s="2"/>
      <c r="AN29" s="2"/>
      <c r="AO29" s="2"/>
      <c r="AP29" s="2"/>
    </row>
    <row r="30" spans="2:44" ht="14.4" thickBot="1">
      <c r="B30" s="103"/>
      <c r="C30" s="26">
        <f>C29+1</f>
        <v>2</v>
      </c>
      <c r="D30" s="5" t="str">
        <f>CONCATENATE("SLU0",B$29,"-",C30)</f>
        <v>SLU03-2</v>
      </c>
      <c r="E30" s="6">
        <f t="shared" ref="E30:E32" si="12">+$N$4</f>
        <v>1.35</v>
      </c>
      <c r="F30" s="27">
        <f t="shared" si="11"/>
        <v>1.35</v>
      </c>
      <c r="G30" s="6">
        <f>$N$6*$O$6</f>
        <v>0.89999999999999991</v>
      </c>
      <c r="H30" s="6">
        <v>0</v>
      </c>
      <c r="I30" s="6">
        <v>0</v>
      </c>
      <c r="J30" s="6"/>
      <c r="K30" s="31"/>
      <c r="L30" s="1"/>
      <c r="M30" s="103"/>
      <c r="N30" s="26">
        <f t="shared" ref="N30:N31" si="13">N29+1</f>
        <v>3</v>
      </c>
      <c r="O30" s="5" t="str">
        <f>CONCATENATE("SLE-CHR",M$28,"-",N30)</f>
        <v>SLE-CHR3-3</v>
      </c>
      <c r="P30" s="6">
        <f t="shared" ref="P30:P31" si="14">P29</f>
        <v>1</v>
      </c>
      <c r="Q30" s="6">
        <v>0</v>
      </c>
      <c r="R30" s="27">
        <v>1</v>
      </c>
      <c r="S30" s="6">
        <f>$O$7</f>
        <v>0.6</v>
      </c>
      <c r="T30" s="6">
        <v>0</v>
      </c>
      <c r="U30" s="6"/>
      <c r="V30" s="31"/>
      <c r="X30" s="74" t="s">
        <v>48</v>
      </c>
      <c r="Y30" s="75"/>
      <c r="Z30" s="75"/>
      <c r="AA30" s="75"/>
      <c r="AB30" s="75"/>
      <c r="AC30" s="75"/>
      <c r="AD30" s="75"/>
      <c r="AE30" s="75"/>
      <c r="AF30" s="75"/>
      <c r="AG30" s="76"/>
      <c r="AI30" s="21"/>
      <c r="AJ30" s="3"/>
      <c r="AL30" s="2"/>
      <c r="AM30" s="2"/>
      <c r="AN30" s="2"/>
      <c r="AO30" s="2"/>
      <c r="AP30" s="2"/>
    </row>
    <row r="31" spans="2:44">
      <c r="B31" s="103"/>
      <c r="C31" s="26">
        <f t="shared" ref="C31:C32" si="15">C30+1</f>
        <v>3</v>
      </c>
      <c r="D31" s="5" t="str">
        <f>CONCATENATE("SLU0",B$29,"-",C31)</f>
        <v>SLU03-3</v>
      </c>
      <c r="E31" s="6">
        <f t="shared" si="12"/>
        <v>1.35</v>
      </c>
      <c r="F31" s="27">
        <f t="shared" si="11"/>
        <v>1.35</v>
      </c>
      <c r="G31" s="6">
        <v>0</v>
      </c>
      <c r="H31" s="6">
        <f>$N$7*$O$7</f>
        <v>0.89999999999999991</v>
      </c>
      <c r="I31" s="6">
        <v>0</v>
      </c>
      <c r="J31" s="6"/>
      <c r="K31" s="31"/>
      <c r="L31" s="1"/>
      <c r="M31" s="103"/>
      <c r="N31" s="26">
        <f t="shared" si="13"/>
        <v>4</v>
      </c>
      <c r="O31" s="5" t="str">
        <f>CONCATENATE("SLE-CHR",M$28,"-",N31)</f>
        <v>SLE-CHR3-4</v>
      </c>
      <c r="P31" s="6">
        <f t="shared" si="14"/>
        <v>1</v>
      </c>
      <c r="Q31" s="6">
        <f>$O$5</f>
        <v>0.8</v>
      </c>
      <c r="R31" s="27">
        <v>1</v>
      </c>
      <c r="S31" s="6">
        <f>$O$7</f>
        <v>0.6</v>
      </c>
      <c r="T31" s="6">
        <f>T25</f>
        <v>0</v>
      </c>
      <c r="U31" s="6"/>
      <c r="V31" s="31"/>
      <c r="X31" s="86" t="s">
        <v>40</v>
      </c>
      <c r="Y31" s="87"/>
      <c r="Z31" s="87"/>
      <c r="AA31" s="87"/>
      <c r="AB31" s="87"/>
      <c r="AC31" s="87"/>
      <c r="AD31" s="87"/>
      <c r="AE31" s="87"/>
      <c r="AF31" s="87"/>
      <c r="AG31" s="88"/>
      <c r="AK31" s="20"/>
      <c r="AL31" s="20"/>
      <c r="AM31" s="20"/>
      <c r="AN31" s="20"/>
      <c r="AO31" s="20"/>
      <c r="AP31" s="20"/>
    </row>
    <row r="32" spans="2:44">
      <c r="B32" s="103"/>
      <c r="C32" s="26">
        <f t="shared" si="15"/>
        <v>4</v>
      </c>
      <c r="D32" s="5" t="str">
        <f>CONCATENATE("SLU0",B$29,"-",C32)</f>
        <v>SLU03-4</v>
      </c>
      <c r="E32" s="6">
        <f t="shared" si="12"/>
        <v>1.35</v>
      </c>
      <c r="F32" s="27">
        <f t="shared" si="11"/>
        <v>1.35</v>
      </c>
      <c r="G32" s="6">
        <f>+$N$6*$O$6</f>
        <v>0.89999999999999991</v>
      </c>
      <c r="H32" s="6">
        <f>$N$7*$O$7</f>
        <v>0.89999999999999991</v>
      </c>
      <c r="I32" s="6">
        <v>0</v>
      </c>
      <c r="J32" s="6"/>
      <c r="K32" s="31"/>
      <c r="L32" s="1"/>
      <c r="M32" s="69" t="s">
        <v>44</v>
      </c>
      <c r="N32" s="70"/>
      <c r="O32" s="70"/>
      <c r="P32" s="70"/>
      <c r="Q32" s="70"/>
      <c r="R32" s="70"/>
      <c r="S32" s="70"/>
      <c r="T32" s="70"/>
      <c r="U32" s="70"/>
      <c r="V32" s="71"/>
      <c r="X32" s="72">
        <f>X28+1</f>
        <v>5</v>
      </c>
      <c r="Y32" s="26">
        <v>1</v>
      </c>
      <c r="Z32" s="5" t="str">
        <f>CONCATENATE("SLE-FRQ",X$23,"-",Y32)</f>
        <v>SLE-FRQ2-1</v>
      </c>
      <c r="AA32" s="6">
        <v>1</v>
      </c>
      <c r="AB32" s="27">
        <f>+$P$5</f>
        <v>0.8</v>
      </c>
      <c r="AC32" s="6">
        <v>0</v>
      </c>
      <c r="AD32" s="6">
        <v>0</v>
      </c>
      <c r="AE32" s="6">
        <v>1</v>
      </c>
      <c r="AF32" s="6"/>
      <c r="AG32" s="31"/>
      <c r="AI32" s="21"/>
      <c r="AJ32" s="3"/>
      <c r="AL32" s="2"/>
      <c r="AM32" s="2"/>
      <c r="AN32" s="2"/>
      <c r="AO32" s="2"/>
      <c r="AP32" s="2"/>
    </row>
    <row r="33" spans="2:42">
      <c r="B33" s="69" t="s">
        <v>43</v>
      </c>
      <c r="C33" s="70"/>
      <c r="D33" s="70"/>
      <c r="E33" s="70"/>
      <c r="F33" s="70"/>
      <c r="G33" s="70"/>
      <c r="H33" s="70"/>
      <c r="I33" s="70"/>
      <c r="J33" s="70"/>
      <c r="K33" s="71"/>
      <c r="L33" s="47"/>
      <c r="M33" s="103">
        <f>M28+1</f>
        <v>4</v>
      </c>
      <c r="N33" s="26">
        <v>1</v>
      </c>
      <c r="O33" s="5" t="str">
        <f>CONCATENATE("SLE-CHR",M$33,"-",N33)</f>
        <v>SLE-CHR4-1</v>
      </c>
      <c r="P33" s="6">
        <v>1</v>
      </c>
      <c r="Q33" s="6">
        <v>0</v>
      </c>
      <c r="R33" s="6">
        <v>0</v>
      </c>
      <c r="S33" s="27">
        <v>1</v>
      </c>
      <c r="T33" s="6">
        <f>T28</f>
        <v>0</v>
      </c>
      <c r="U33" s="6"/>
      <c r="V33" s="31"/>
      <c r="X33" s="73"/>
      <c r="Y33" s="26">
        <f>Y32+1</f>
        <v>2</v>
      </c>
      <c r="Z33" s="5" t="str">
        <f>CONCATENATE("SLE-FRQ",X$23,"-",Y33)</f>
        <v>SLE-FRQ2-2</v>
      </c>
      <c r="AA33" s="6">
        <v>1</v>
      </c>
      <c r="AB33" s="27">
        <f>+$P$5</f>
        <v>0.8</v>
      </c>
      <c r="AC33" s="6">
        <f>+$Q$6</f>
        <v>0.5</v>
      </c>
      <c r="AD33" s="6">
        <v>0</v>
      </c>
      <c r="AE33" s="6">
        <v>1</v>
      </c>
      <c r="AF33" s="6"/>
      <c r="AG33" s="31"/>
      <c r="AI33" s="21"/>
      <c r="AJ33" s="3"/>
      <c r="AL33" s="2"/>
      <c r="AM33" s="2"/>
      <c r="AN33" s="2"/>
      <c r="AO33" s="2"/>
      <c r="AP33" s="2"/>
    </row>
    <row r="34" spans="2:42">
      <c r="B34" s="30"/>
      <c r="C34" s="98" t="s">
        <v>41</v>
      </c>
      <c r="D34" s="99"/>
      <c r="E34" s="99"/>
      <c r="F34" s="99"/>
      <c r="G34" s="99"/>
      <c r="H34" s="99"/>
      <c r="I34" s="99"/>
      <c r="J34" s="99"/>
      <c r="K34" s="100"/>
      <c r="L34" s="18"/>
      <c r="M34" s="103"/>
      <c r="N34" s="26">
        <f>N33+1</f>
        <v>2</v>
      </c>
      <c r="O34" s="5" t="str">
        <f>CONCATENATE("SLE-CHR",M$33,"-",N34)</f>
        <v>SLE-CHR4-2</v>
      </c>
      <c r="P34" s="6">
        <f>P33</f>
        <v>1</v>
      </c>
      <c r="Q34" s="6">
        <f>$O$5</f>
        <v>0.8</v>
      </c>
      <c r="R34" s="6">
        <v>0</v>
      </c>
      <c r="S34" s="27">
        <v>1</v>
      </c>
      <c r="T34" s="6">
        <f>T29</f>
        <v>0</v>
      </c>
      <c r="U34" s="6"/>
      <c r="V34" s="31"/>
      <c r="X34" s="69" t="s">
        <v>43</v>
      </c>
      <c r="Y34" s="70"/>
      <c r="Z34" s="70"/>
      <c r="AA34" s="70"/>
      <c r="AB34" s="70"/>
      <c r="AC34" s="70"/>
      <c r="AD34" s="70"/>
      <c r="AE34" s="70"/>
      <c r="AF34" s="70"/>
      <c r="AG34" s="71"/>
      <c r="AI34" s="21"/>
      <c r="AJ34" s="3"/>
      <c r="AL34" s="2"/>
      <c r="AM34" s="2"/>
      <c r="AN34" s="2"/>
      <c r="AO34" s="2"/>
      <c r="AP34" s="2"/>
    </row>
    <row r="35" spans="2:42">
      <c r="B35" s="103">
        <f>B29+1</f>
        <v>4</v>
      </c>
      <c r="C35" s="26">
        <v>1</v>
      </c>
      <c r="D35" s="5" t="str">
        <f>CONCATENATE("SLU0",B$35,"-",C35)</f>
        <v>SLU04-1</v>
      </c>
      <c r="E35" s="6">
        <f>+$M$4</f>
        <v>1</v>
      </c>
      <c r="F35" s="6">
        <v>0</v>
      </c>
      <c r="G35" s="27">
        <f>+$N$6</f>
        <v>1.5</v>
      </c>
      <c r="H35" s="6">
        <v>0</v>
      </c>
      <c r="I35" s="6">
        <v>0</v>
      </c>
      <c r="J35" s="6"/>
      <c r="K35" s="31"/>
      <c r="L35" s="1"/>
      <c r="M35" s="103"/>
      <c r="N35" s="26">
        <f t="shared" ref="N35:N36" si="16">N34+1</f>
        <v>3</v>
      </c>
      <c r="O35" s="5" t="str">
        <f>CONCATENATE("SLE-CHR",M$33,"-",N35)</f>
        <v>SLE-CHR4-3</v>
      </c>
      <c r="P35" s="6">
        <f t="shared" ref="P35:P36" si="17">P34</f>
        <v>1</v>
      </c>
      <c r="Q35" s="6">
        <v>0</v>
      </c>
      <c r="R35" s="6">
        <f>$O$6</f>
        <v>0.6</v>
      </c>
      <c r="S35" s="27">
        <v>1</v>
      </c>
      <c r="T35" s="6">
        <f>T30</f>
        <v>0</v>
      </c>
      <c r="U35" s="6"/>
      <c r="V35" s="31"/>
      <c r="X35" s="41">
        <f>+X32+1</f>
        <v>6</v>
      </c>
      <c r="Y35" s="26">
        <v>1</v>
      </c>
      <c r="Z35" s="5" t="str">
        <f>CONCATENATE("SLE-FRQ",X$26,"-",Y35)</f>
        <v>SLE-FRQ3-1</v>
      </c>
      <c r="AA35" s="6">
        <v>1</v>
      </c>
      <c r="AB35" s="6">
        <v>0</v>
      </c>
      <c r="AC35" s="27">
        <f>+$P$6</f>
        <v>0.6</v>
      </c>
      <c r="AD35" s="6">
        <v>0</v>
      </c>
      <c r="AE35" s="6">
        <v>1</v>
      </c>
      <c r="AF35" s="6"/>
      <c r="AG35" s="31"/>
      <c r="AI35" s="21"/>
      <c r="AJ35" s="3"/>
      <c r="AL35" s="2"/>
      <c r="AM35" s="2"/>
      <c r="AN35" s="2"/>
      <c r="AO35" s="2"/>
      <c r="AP35" s="2"/>
    </row>
    <row r="36" spans="2:42" ht="14.4" thickBot="1">
      <c r="B36" s="103"/>
      <c r="C36" s="26">
        <f>C35+1</f>
        <v>2</v>
      </c>
      <c r="D36" s="5" t="str">
        <f>CONCATENATE("SLU0",B$35,"-",C36)</f>
        <v>SLU04-2</v>
      </c>
      <c r="E36" s="6">
        <f t="shared" ref="E36:E38" si="18">+$M$4</f>
        <v>1</v>
      </c>
      <c r="F36" s="6">
        <f>$N$5*$O$5</f>
        <v>1.08</v>
      </c>
      <c r="G36" s="27">
        <f t="shared" ref="G36:G38" si="19">+$N$6</f>
        <v>1.5</v>
      </c>
      <c r="H36" s="6">
        <v>0</v>
      </c>
      <c r="I36" s="6">
        <v>0</v>
      </c>
      <c r="J36" s="6"/>
      <c r="K36" s="31"/>
      <c r="L36" s="1"/>
      <c r="M36" s="103"/>
      <c r="N36" s="26">
        <f t="shared" si="16"/>
        <v>4</v>
      </c>
      <c r="O36" s="5" t="str">
        <f>CONCATENATE("SLE-CHR",M$33,"-",N36)</f>
        <v>SLE-CHR4-4</v>
      </c>
      <c r="P36" s="6">
        <f t="shared" si="17"/>
        <v>1</v>
      </c>
      <c r="Q36" s="6">
        <f>$O$5</f>
        <v>0.8</v>
      </c>
      <c r="R36" s="6">
        <f>$O$6</f>
        <v>0.6</v>
      </c>
      <c r="S36" s="27">
        <v>1</v>
      </c>
      <c r="T36" s="6">
        <f>T31</f>
        <v>0</v>
      </c>
      <c r="U36" s="6"/>
      <c r="V36" s="31"/>
      <c r="X36" s="69" t="s">
        <v>44</v>
      </c>
      <c r="Y36" s="70"/>
      <c r="Z36" s="70"/>
      <c r="AA36" s="70"/>
      <c r="AB36" s="70"/>
      <c r="AC36" s="70"/>
      <c r="AD36" s="70"/>
      <c r="AE36" s="70"/>
      <c r="AF36" s="70"/>
      <c r="AG36" s="71"/>
      <c r="AI36" s="21"/>
      <c r="AJ36" s="3"/>
      <c r="AL36" s="2"/>
      <c r="AM36" s="2"/>
      <c r="AN36" s="2"/>
      <c r="AO36" s="2"/>
      <c r="AP36" s="2"/>
    </row>
    <row r="37" spans="2:42" ht="14.4" thickBot="1">
      <c r="B37" s="103"/>
      <c r="C37" s="26">
        <f t="shared" ref="C37:C38" si="20">C36+1</f>
        <v>3</v>
      </c>
      <c r="D37" s="5" t="str">
        <f t="shared" ref="D37:D38" si="21">CONCATENATE("SLU0",B$35,"-",C37)</f>
        <v>SLU04-3</v>
      </c>
      <c r="E37" s="6">
        <f t="shared" si="18"/>
        <v>1</v>
      </c>
      <c r="F37" s="6">
        <v>0</v>
      </c>
      <c r="G37" s="27">
        <f t="shared" si="19"/>
        <v>1.5</v>
      </c>
      <c r="H37" s="6">
        <f>$N$7*$O$7</f>
        <v>0.89999999999999991</v>
      </c>
      <c r="I37" s="6">
        <v>0</v>
      </c>
      <c r="J37" s="6"/>
      <c r="K37" s="31"/>
      <c r="L37" s="1"/>
      <c r="M37" s="74" t="s">
        <v>48</v>
      </c>
      <c r="N37" s="75"/>
      <c r="O37" s="75"/>
      <c r="P37" s="75"/>
      <c r="Q37" s="75"/>
      <c r="R37" s="75"/>
      <c r="S37" s="75"/>
      <c r="T37" s="75"/>
      <c r="U37" s="75"/>
      <c r="V37" s="76"/>
      <c r="X37" s="72">
        <f>X35+1</f>
        <v>7</v>
      </c>
      <c r="Y37" s="26">
        <v>1</v>
      </c>
      <c r="Z37" s="5" t="str">
        <f>CONCATENATE("SLE-FRQ",X$28,"-",Y37)</f>
        <v>SLE-FRQ4-1</v>
      </c>
      <c r="AA37" s="6">
        <v>1</v>
      </c>
      <c r="AB37" s="6">
        <v>0</v>
      </c>
      <c r="AC37" s="6">
        <v>0</v>
      </c>
      <c r="AD37" s="27">
        <f>+$P$7</f>
        <v>0.5</v>
      </c>
      <c r="AE37" s="6">
        <v>1</v>
      </c>
      <c r="AF37" s="6"/>
      <c r="AG37" s="31"/>
      <c r="AI37" s="21"/>
      <c r="AJ37" s="3"/>
      <c r="AL37" s="2"/>
      <c r="AM37" s="2"/>
      <c r="AN37" s="2"/>
      <c r="AO37" s="2"/>
      <c r="AP37" s="2"/>
    </row>
    <row r="38" spans="2:42" ht="14.4" thickBot="1">
      <c r="B38" s="103"/>
      <c r="C38" s="26">
        <f t="shared" si="20"/>
        <v>4</v>
      </c>
      <c r="D38" s="5" t="str">
        <f t="shared" si="21"/>
        <v>SLU04-4</v>
      </c>
      <c r="E38" s="6">
        <f t="shared" si="18"/>
        <v>1</v>
      </c>
      <c r="F38" s="6">
        <f>$N$5*$O$5</f>
        <v>1.08</v>
      </c>
      <c r="G38" s="27">
        <f t="shared" si="19"/>
        <v>1.5</v>
      </c>
      <c r="H38" s="6">
        <f>$N$7*$O$7</f>
        <v>0.89999999999999991</v>
      </c>
      <c r="I38" s="6">
        <v>0</v>
      </c>
      <c r="J38" s="6"/>
      <c r="K38" s="31"/>
      <c r="L38" s="1"/>
      <c r="M38" s="86" t="s">
        <v>40</v>
      </c>
      <c r="N38" s="87"/>
      <c r="O38" s="87"/>
      <c r="P38" s="87"/>
      <c r="Q38" s="87"/>
      <c r="R38" s="87"/>
      <c r="S38" s="87"/>
      <c r="T38" s="87"/>
      <c r="U38" s="87"/>
      <c r="V38" s="88"/>
      <c r="X38" s="107"/>
      <c r="Y38" s="33">
        <f>Y37+1</f>
        <v>2</v>
      </c>
      <c r="Z38" s="34" t="str">
        <f>CONCATENATE("SLE-FRQ",X$28,"-",Y38)</f>
        <v>SLE-FRQ4-2</v>
      </c>
      <c r="AA38" s="35">
        <v>1</v>
      </c>
      <c r="AB38" s="35">
        <v>0</v>
      </c>
      <c r="AC38" s="35">
        <f>+$Q$6</f>
        <v>0.5</v>
      </c>
      <c r="AD38" s="36">
        <f>+$P$7</f>
        <v>0.5</v>
      </c>
      <c r="AE38" s="35">
        <v>1</v>
      </c>
      <c r="AF38" s="35"/>
      <c r="AG38" s="37"/>
      <c r="AI38" s="21"/>
      <c r="AJ38" s="3"/>
      <c r="AL38" s="2"/>
      <c r="AM38" s="2"/>
      <c r="AN38" s="2"/>
      <c r="AO38" s="2"/>
      <c r="AP38" s="2"/>
    </row>
    <row r="39" spans="2:42">
      <c r="B39" s="30"/>
      <c r="C39" s="98" t="s">
        <v>42</v>
      </c>
      <c r="D39" s="99"/>
      <c r="E39" s="99"/>
      <c r="F39" s="99"/>
      <c r="G39" s="99"/>
      <c r="H39" s="99"/>
      <c r="I39" s="99"/>
      <c r="J39" s="99"/>
      <c r="K39" s="100"/>
      <c r="L39" s="18"/>
      <c r="M39" s="103">
        <f>M33+1</f>
        <v>5</v>
      </c>
      <c r="N39" s="26">
        <v>1</v>
      </c>
      <c r="O39" s="5" t="str">
        <f>CONCATENATE("SLE-CHR",M$23,"-",N39)</f>
        <v>SLE-CHR2-1</v>
      </c>
      <c r="P39" s="6">
        <v>1</v>
      </c>
      <c r="Q39" s="27">
        <v>1</v>
      </c>
      <c r="R39" s="6">
        <v>0</v>
      </c>
      <c r="S39" s="6">
        <v>0</v>
      </c>
      <c r="T39" s="6">
        <f>+$L$10</f>
        <v>1.2</v>
      </c>
      <c r="U39" s="6"/>
      <c r="V39" s="31"/>
      <c r="X39" s="21"/>
      <c r="Y39" s="3"/>
      <c r="AA39" s="2"/>
      <c r="AB39" s="2"/>
      <c r="AC39" s="2"/>
      <c r="AD39" s="2"/>
      <c r="AE39" s="2"/>
      <c r="AF39" s="2"/>
      <c r="AI39" s="21"/>
      <c r="AJ39" s="3"/>
      <c r="AL39" s="2"/>
      <c r="AM39" s="2"/>
      <c r="AN39" s="2"/>
      <c r="AO39" s="2"/>
      <c r="AP39" s="2"/>
    </row>
    <row r="40" spans="2:42">
      <c r="B40" s="103">
        <f>B35+1</f>
        <v>5</v>
      </c>
      <c r="C40" s="26">
        <v>1</v>
      </c>
      <c r="D40" s="5" t="str">
        <f>CONCATENATE("SLU0",B$35,"-",C40)</f>
        <v>SLU04-1</v>
      </c>
      <c r="E40" s="6">
        <f>+$N$4</f>
        <v>1.35</v>
      </c>
      <c r="F40" s="6">
        <v>0</v>
      </c>
      <c r="G40" s="27">
        <f>+$N$6</f>
        <v>1.5</v>
      </c>
      <c r="H40" s="6">
        <v>0</v>
      </c>
      <c r="I40" s="6">
        <v>0</v>
      </c>
      <c r="J40" s="6"/>
      <c r="K40" s="31"/>
      <c r="L40" s="1"/>
      <c r="M40" s="103"/>
      <c r="N40" s="26">
        <f>N39+1</f>
        <v>2</v>
      </c>
      <c r="O40" s="5" t="str">
        <f>CONCATENATE("SLE-CHR",M$23,"-",N40)</f>
        <v>SLE-CHR2-2</v>
      </c>
      <c r="P40" s="6">
        <v>1</v>
      </c>
      <c r="Q40" s="27">
        <v>1</v>
      </c>
      <c r="R40" s="6">
        <f>$O$6</f>
        <v>0.6</v>
      </c>
      <c r="S40" s="6">
        <v>0</v>
      </c>
      <c r="T40" s="6">
        <f t="shared" ref="T40:T42" si="22">+$L$10</f>
        <v>1.2</v>
      </c>
      <c r="U40" s="6"/>
      <c r="V40" s="31"/>
      <c r="X40" s="21"/>
      <c r="Y40" s="3"/>
      <c r="AA40" s="2"/>
      <c r="AB40" s="2"/>
      <c r="AC40" s="2"/>
      <c r="AD40" s="2"/>
      <c r="AE40" s="2"/>
      <c r="AF40" s="2"/>
    </row>
    <row r="41" spans="2:42">
      <c r="B41" s="103"/>
      <c r="C41" s="26">
        <f>C40+1</f>
        <v>2</v>
      </c>
      <c r="D41" s="5" t="str">
        <f>CONCATENATE("SLU0",B$35,"-",C41)</f>
        <v>SLU04-2</v>
      </c>
      <c r="E41" s="6">
        <f t="shared" ref="E41:E43" si="23">+$N$4</f>
        <v>1.35</v>
      </c>
      <c r="F41" s="6">
        <f>$N$5*$O$5</f>
        <v>1.08</v>
      </c>
      <c r="G41" s="27">
        <f t="shared" ref="G41:G43" si="24">+$N$6</f>
        <v>1.5</v>
      </c>
      <c r="H41" s="6">
        <v>0</v>
      </c>
      <c r="I41" s="6">
        <v>0</v>
      </c>
      <c r="J41" s="6"/>
      <c r="K41" s="31"/>
      <c r="L41" s="1"/>
      <c r="M41" s="103"/>
      <c r="N41" s="26">
        <f t="shared" ref="N41:N42" si="25">N40+1</f>
        <v>3</v>
      </c>
      <c r="O41" s="5" t="str">
        <f>CONCATENATE("SLE-CHR",M$23,"-",N41)</f>
        <v>SLE-CHR2-3</v>
      </c>
      <c r="P41" s="6">
        <v>1</v>
      </c>
      <c r="Q41" s="27">
        <v>1</v>
      </c>
      <c r="R41" s="6">
        <v>0</v>
      </c>
      <c r="S41" s="6">
        <f>$O$7</f>
        <v>0.6</v>
      </c>
      <c r="T41" s="6">
        <f t="shared" si="22"/>
        <v>1.2</v>
      </c>
      <c r="U41" s="6"/>
      <c r="V41" s="31"/>
      <c r="X41" s="21"/>
      <c r="Y41" s="3"/>
      <c r="AA41" s="2"/>
      <c r="AB41" s="2"/>
      <c r="AC41" s="2"/>
      <c r="AD41" s="2"/>
      <c r="AE41" s="2"/>
      <c r="AF41" s="2"/>
    </row>
    <row r="42" spans="2:42">
      <c r="B42" s="103"/>
      <c r="C42" s="26">
        <f t="shared" ref="C42:C43" si="26">C41+1</f>
        <v>3</v>
      </c>
      <c r="D42" s="5" t="str">
        <f t="shared" ref="D42:D43" si="27">CONCATENATE("SLU0",B$35,"-",C42)</f>
        <v>SLU04-3</v>
      </c>
      <c r="E42" s="6">
        <f t="shared" si="23"/>
        <v>1.35</v>
      </c>
      <c r="F42" s="6">
        <v>0</v>
      </c>
      <c r="G42" s="27">
        <f t="shared" si="24"/>
        <v>1.5</v>
      </c>
      <c r="H42" s="6">
        <f>$N$7*$O$7</f>
        <v>0.89999999999999991</v>
      </c>
      <c r="I42" s="6">
        <v>0</v>
      </c>
      <c r="J42" s="6"/>
      <c r="K42" s="31"/>
      <c r="L42" s="1"/>
      <c r="M42" s="103"/>
      <c r="N42" s="26">
        <f t="shared" si="25"/>
        <v>4</v>
      </c>
      <c r="O42" s="5" t="str">
        <f>CONCATENATE("SLE-CHR",M$23,"-",N42)</f>
        <v>SLE-CHR2-4</v>
      </c>
      <c r="P42" s="6">
        <v>1</v>
      </c>
      <c r="Q42" s="27">
        <v>1</v>
      </c>
      <c r="R42" s="6">
        <f>$O$6</f>
        <v>0.6</v>
      </c>
      <c r="S42" s="6">
        <f>$O$7</f>
        <v>0.6</v>
      </c>
      <c r="T42" s="6">
        <f t="shared" si="22"/>
        <v>1.2</v>
      </c>
      <c r="U42" s="6"/>
      <c r="V42" s="31"/>
      <c r="X42" s="21"/>
      <c r="Y42" s="3"/>
      <c r="AA42" s="2"/>
      <c r="AB42" s="2"/>
      <c r="AC42" s="2"/>
      <c r="AD42" s="2"/>
      <c r="AE42" s="2"/>
      <c r="AF42" s="2"/>
    </row>
    <row r="43" spans="2:42">
      <c r="B43" s="103"/>
      <c r="C43" s="26">
        <f t="shared" si="26"/>
        <v>4</v>
      </c>
      <c r="D43" s="5" t="str">
        <f t="shared" si="27"/>
        <v>SLU04-4</v>
      </c>
      <c r="E43" s="6">
        <f t="shared" si="23"/>
        <v>1.35</v>
      </c>
      <c r="F43" s="6">
        <f>$N$5*$O$5</f>
        <v>1.08</v>
      </c>
      <c r="G43" s="27">
        <f t="shared" si="24"/>
        <v>1.5</v>
      </c>
      <c r="H43" s="6">
        <f>$N$7*$O$7</f>
        <v>0.89999999999999991</v>
      </c>
      <c r="I43" s="6">
        <v>0</v>
      </c>
      <c r="J43" s="6"/>
      <c r="K43" s="31"/>
      <c r="L43" s="1"/>
      <c r="M43" s="69" t="s">
        <v>43</v>
      </c>
      <c r="N43" s="70"/>
      <c r="O43" s="70"/>
      <c r="P43" s="70"/>
      <c r="Q43" s="70"/>
      <c r="R43" s="70"/>
      <c r="S43" s="70"/>
      <c r="T43" s="70"/>
      <c r="U43" s="70"/>
      <c r="V43" s="71"/>
      <c r="AA43" s="2"/>
      <c r="AB43" s="2"/>
      <c r="AC43" s="2"/>
      <c r="AD43" s="2"/>
      <c r="AE43" s="2"/>
      <c r="AF43" s="2"/>
    </row>
    <row r="44" spans="2:42">
      <c r="B44" s="69" t="s">
        <v>44</v>
      </c>
      <c r="C44" s="70"/>
      <c r="D44" s="70"/>
      <c r="E44" s="70"/>
      <c r="F44" s="70"/>
      <c r="G44" s="70"/>
      <c r="H44" s="70"/>
      <c r="I44" s="70"/>
      <c r="J44" s="70"/>
      <c r="K44" s="71"/>
      <c r="L44" s="47"/>
      <c r="M44" s="103">
        <f>M39+1</f>
        <v>6</v>
      </c>
      <c r="N44" s="26">
        <v>1</v>
      </c>
      <c r="O44" s="5" t="str">
        <f>CONCATENATE("SLE-CHR",M$28,"-",N44)</f>
        <v>SLE-CHR3-1</v>
      </c>
      <c r="P44" s="6">
        <v>1</v>
      </c>
      <c r="Q44" s="6">
        <v>0</v>
      </c>
      <c r="R44" s="27">
        <v>1</v>
      </c>
      <c r="S44" s="6">
        <v>0</v>
      </c>
      <c r="T44" s="6">
        <f>+$L$10</f>
        <v>1.2</v>
      </c>
      <c r="U44" s="6"/>
      <c r="V44" s="31"/>
      <c r="X44" s="21"/>
      <c r="Y44" s="3"/>
      <c r="AA44" s="2"/>
      <c r="AB44" s="2"/>
      <c r="AC44" s="2"/>
      <c r="AD44" s="2"/>
      <c r="AE44" s="2"/>
      <c r="AF44" s="2"/>
    </row>
    <row r="45" spans="2:42">
      <c r="B45" s="30"/>
      <c r="C45" s="98" t="s">
        <v>41</v>
      </c>
      <c r="D45" s="99"/>
      <c r="E45" s="99"/>
      <c r="F45" s="99"/>
      <c r="G45" s="99"/>
      <c r="H45" s="99"/>
      <c r="I45" s="99"/>
      <c r="J45" s="99"/>
      <c r="K45" s="100"/>
      <c r="L45" s="18"/>
      <c r="M45" s="103"/>
      <c r="N45" s="26">
        <f>N44+1</f>
        <v>2</v>
      </c>
      <c r="O45" s="5" t="str">
        <f>CONCATENATE("SLE-CHR",M$28,"-",N45)</f>
        <v>SLE-CHR3-2</v>
      </c>
      <c r="P45" s="6">
        <f>P44</f>
        <v>1</v>
      </c>
      <c r="Q45" s="6">
        <f>$O$5</f>
        <v>0.8</v>
      </c>
      <c r="R45" s="27">
        <v>1</v>
      </c>
      <c r="S45" s="6">
        <v>0</v>
      </c>
      <c r="T45" s="6">
        <f t="shared" ref="T45:T47" si="28">+$L$10</f>
        <v>1.2</v>
      </c>
      <c r="U45" s="6"/>
      <c r="V45" s="31"/>
      <c r="X45" s="21"/>
      <c r="Y45" s="3"/>
      <c r="AA45" s="2"/>
      <c r="AB45" s="2"/>
      <c r="AC45" s="2"/>
      <c r="AD45" s="2"/>
      <c r="AE45" s="2"/>
      <c r="AF45" s="2"/>
    </row>
    <row r="46" spans="2:42">
      <c r="B46" s="103">
        <f>B40+1</f>
        <v>6</v>
      </c>
      <c r="C46" s="26">
        <v>1</v>
      </c>
      <c r="D46" s="5" t="str">
        <f>CONCATENATE("SLU0",B$46,"-",C46)</f>
        <v>SLU06-1</v>
      </c>
      <c r="E46" s="6">
        <f>+$M$4</f>
        <v>1</v>
      </c>
      <c r="F46" s="6">
        <v>0</v>
      </c>
      <c r="G46" s="6">
        <v>0</v>
      </c>
      <c r="H46" s="27">
        <f>+$N$7</f>
        <v>1.5</v>
      </c>
      <c r="I46" s="6">
        <v>0</v>
      </c>
      <c r="J46" s="6"/>
      <c r="K46" s="31"/>
      <c r="L46" s="1"/>
      <c r="M46" s="103"/>
      <c r="N46" s="26">
        <f t="shared" ref="N46:N47" si="29">N45+1</f>
        <v>3</v>
      </c>
      <c r="O46" s="5" t="str">
        <f>CONCATENATE("SLE-CHR",M$28,"-",N46)</f>
        <v>SLE-CHR3-3</v>
      </c>
      <c r="P46" s="6">
        <f t="shared" ref="P46:P47" si="30">P45</f>
        <v>1</v>
      </c>
      <c r="Q46" s="6">
        <v>0</v>
      </c>
      <c r="R46" s="27">
        <v>1</v>
      </c>
      <c r="S46" s="6">
        <f>$O$7</f>
        <v>0.6</v>
      </c>
      <c r="T46" s="6">
        <f t="shared" si="28"/>
        <v>1.2</v>
      </c>
      <c r="U46" s="6"/>
      <c r="V46" s="31"/>
      <c r="X46" s="21"/>
      <c r="Y46" s="3"/>
      <c r="AA46" s="2"/>
      <c r="AB46" s="2"/>
      <c r="AC46" s="2"/>
      <c r="AD46" s="2"/>
      <c r="AE46" s="2"/>
      <c r="AF46" s="2"/>
    </row>
    <row r="47" spans="2:42">
      <c r="B47" s="103"/>
      <c r="C47" s="26">
        <f>C46+1</f>
        <v>2</v>
      </c>
      <c r="D47" s="5" t="str">
        <f>CONCATENATE("SLU0",B$46,"-",C47)</f>
        <v>SLU06-2</v>
      </c>
      <c r="E47" s="6">
        <f t="shared" ref="E47:E49" si="31">+$M$4</f>
        <v>1</v>
      </c>
      <c r="F47" s="6">
        <f>$N$5*$O$5</f>
        <v>1.08</v>
      </c>
      <c r="G47" s="6">
        <f>$N$6*$O$6</f>
        <v>0.89999999999999991</v>
      </c>
      <c r="H47" s="27">
        <f t="shared" ref="H47:H49" si="32">+$N$7</f>
        <v>1.5</v>
      </c>
      <c r="I47" s="6">
        <v>0</v>
      </c>
      <c r="J47" s="6"/>
      <c r="K47" s="31"/>
      <c r="L47" s="1"/>
      <c r="M47" s="103"/>
      <c r="N47" s="26">
        <f t="shared" si="29"/>
        <v>4</v>
      </c>
      <c r="O47" s="5" t="str">
        <f>CONCATENATE("SLE-CHR",M$28,"-",N47)</f>
        <v>SLE-CHR3-4</v>
      </c>
      <c r="P47" s="6">
        <f t="shared" si="30"/>
        <v>1</v>
      </c>
      <c r="Q47" s="6">
        <f>$O$5</f>
        <v>0.8</v>
      </c>
      <c r="R47" s="27">
        <v>1</v>
      </c>
      <c r="S47" s="6">
        <f>$O$7</f>
        <v>0.6</v>
      </c>
      <c r="T47" s="6">
        <f t="shared" si="28"/>
        <v>1.2</v>
      </c>
      <c r="U47" s="6"/>
      <c r="V47" s="31"/>
      <c r="X47" s="21"/>
      <c r="Y47" s="3"/>
      <c r="AA47" s="2"/>
      <c r="AB47" s="2"/>
      <c r="AC47" s="2"/>
      <c r="AD47" s="2"/>
      <c r="AE47" s="2"/>
      <c r="AF47" s="2"/>
    </row>
    <row r="48" spans="2:42">
      <c r="B48" s="103"/>
      <c r="C48" s="26">
        <f t="shared" ref="C48:C49" si="33">C47+1</f>
        <v>3</v>
      </c>
      <c r="D48" s="5" t="str">
        <f>CONCATENATE("SLU0",B$46,"-",C48)</f>
        <v>SLU06-3</v>
      </c>
      <c r="E48" s="6">
        <f t="shared" si="31"/>
        <v>1</v>
      </c>
      <c r="F48" s="6">
        <v>0</v>
      </c>
      <c r="G48" s="6">
        <v>0</v>
      </c>
      <c r="H48" s="27">
        <f t="shared" si="32"/>
        <v>1.5</v>
      </c>
      <c r="I48" s="6">
        <v>0</v>
      </c>
      <c r="J48" s="6"/>
      <c r="K48" s="31"/>
      <c r="L48" s="1"/>
      <c r="M48" s="69" t="s">
        <v>44</v>
      </c>
      <c r="N48" s="70"/>
      <c r="O48" s="70"/>
      <c r="P48" s="70"/>
      <c r="Q48" s="70"/>
      <c r="R48" s="70"/>
      <c r="S48" s="70"/>
      <c r="T48" s="70"/>
      <c r="U48" s="70"/>
      <c r="V48" s="71"/>
      <c r="X48" s="21"/>
      <c r="Y48" s="3"/>
      <c r="AA48" s="2"/>
      <c r="AB48" s="2"/>
      <c r="AC48" s="2"/>
      <c r="AD48" s="2"/>
      <c r="AE48" s="2"/>
      <c r="AF48" s="2"/>
    </row>
    <row r="49" spans="2:34">
      <c r="B49" s="103"/>
      <c r="C49" s="26">
        <f t="shared" si="33"/>
        <v>4</v>
      </c>
      <c r="D49" s="5" t="str">
        <f>CONCATENATE("SLU0",B$46,"-",C49)</f>
        <v>SLU06-4</v>
      </c>
      <c r="E49" s="6">
        <f t="shared" si="31"/>
        <v>1</v>
      </c>
      <c r="F49" s="6">
        <f>$N$5*$O$5</f>
        <v>1.08</v>
      </c>
      <c r="G49" s="6">
        <f>+$N$6*$O$6</f>
        <v>0.89999999999999991</v>
      </c>
      <c r="H49" s="27">
        <f t="shared" si="32"/>
        <v>1.5</v>
      </c>
      <c r="I49" s="6">
        <v>0</v>
      </c>
      <c r="J49" s="6"/>
      <c r="K49" s="31"/>
      <c r="L49" s="1"/>
      <c r="M49" s="103">
        <f>M44+1</f>
        <v>7</v>
      </c>
      <c r="N49" s="26">
        <v>1</v>
      </c>
      <c r="O49" s="5" t="str">
        <f>CONCATENATE("SLE-CHR",M$33,"-",N49)</f>
        <v>SLE-CHR4-1</v>
      </c>
      <c r="P49" s="6">
        <v>1</v>
      </c>
      <c r="Q49" s="6">
        <v>0</v>
      </c>
      <c r="R49" s="6">
        <v>0</v>
      </c>
      <c r="S49" s="27">
        <v>1</v>
      </c>
      <c r="T49" s="6">
        <f>T44</f>
        <v>1.2</v>
      </c>
      <c r="U49" s="6"/>
      <c r="V49" s="31"/>
      <c r="X49" s="21"/>
      <c r="Y49" s="3"/>
      <c r="AA49" s="2"/>
      <c r="AB49" s="2"/>
      <c r="AC49" s="2"/>
      <c r="AD49" s="2"/>
      <c r="AE49" s="2"/>
      <c r="AF49" s="2"/>
    </row>
    <row r="50" spans="2:34">
      <c r="B50" s="30"/>
      <c r="C50" s="98" t="s">
        <v>42</v>
      </c>
      <c r="D50" s="99"/>
      <c r="E50" s="99"/>
      <c r="F50" s="99"/>
      <c r="G50" s="99"/>
      <c r="H50" s="99"/>
      <c r="I50" s="99"/>
      <c r="J50" s="99"/>
      <c r="K50" s="100"/>
      <c r="L50" s="18"/>
      <c r="M50" s="103"/>
      <c r="N50" s="26">
        <f>N49+1</f>
        <v>2</v>
      </c>
      <c r="O50" s="5" t="str">
        <f>CONCATENATE("SLE-CHR",M$33,"-",N50)</f>
        <v>SLE-CHR4-2</v>
      </c>
      <c r="P50" s="6">
        <f>P49</f>
        <v>1</v>
      </c>
      <c r="Q50" s="6">
        <f>$O$5</f>
        <v>0.8</v>
      </c>
      <c r="R50" s="6">
        <v>0</v>
      </c>
      <c r="S50" s="27">
        <v>1</v>
      </c>
      <c r="T50" s="6">
        <f>T45</f>
        <v>1.2</v>
      </c>
      <c r="U50" s="6"/>
      <c r="V50" s="31"/>
      <c r="X50" s="21"/>
      <c r="Y50" s="3"/>
      <c r="AA50" s="2"/>
      <c r="AB50" s="2"/>
      <c r="AC50" s="2"/>
      <c r="AD50" s="2"/>
      <c r="AE50" s="2"/>
      <c r="AF50" s="2"/>
    </row>
    <row r="51" spans="2:34">
      <c r="B51" s="103">
        <f>B46+1</f>
        <v>7</v>
      </c>
      <c r="C51" s="26">
        <v>1</v>
      </c>
      <c r="D51" s="5" t="str">
        <f>CONCATENATE("SLU0",B$46,"-",C51)</f>
        <v>SLU06-1</v>
      </c>
      <c r="E51" s="6">
        <f>+$N$4</f>
        <v>1.35</v>
      </c>
      <c r="F51" s="6">
        <v>0</v>
      </c>
      <c r="G51" s="6">
        <v>0</v>
      </c>
      <c r="H51" s="27">
        <f>+$N$7</f>
        <v>1.5</v>
      </c>
      <c r="I51" s="6">
        <v>0</v>
      </c>
      <c r="J51" s="6"/>
      <c r="K51" s="31"/>
      <c r="L51" s="1"/>
      <c r="M51" s="103"/>
      <c r="N51" s="26">
        <f t="shared" ref="N51:N52" si="34">N50+1</f>
        <v>3</v>
      </c>
      <c r="O51" s="5" t="str">
        <f>CONCATENATE("SLE-CHR",M$33,"-",N51)</f>
        <v>SLE-CHR4-3</v>
      </c>
      <c r="P51" s="6">
        <f t="shared" ref="P51:P52" si="35">P50</f>
        <v>1</v>
      </c>
      <c r="Q51" s="6">
        <v>0</v>
      </c>
      <c r="R51" s="6">
        <f>$O$6</f>
        <v>0.6</v>
      </c>
      <c r="S51" s="27">
        <v>1</v>
      </c>
      <c r="T51" s="6">
        <f>T46</f>
        <v>1.2</v>
      </c>
      <c r="U51" s="6"/>
      <c r="V51" s="31"/>
      <c r="X51" s="21"/>
      <c r="Y51" s="3"/>
      <c r="AA51" s="2"/>
      <c r="AB51" s="2"/>
      <c r="AC51" s="2"/>
      <c r="AD51" s="2"/>
      <c r="AE51" s="2"/>
      <c r="AF51" s="2"/>
    </row>
    <row r="52" spans="2:34" ht="14.4" thickBot="1">
      <c r="B52" s="103"/>
      <c r="C52" s="26">
        <f>C51+1</f>
        <v>2</v>
      </c>
      <c r="D52" s="5" t="str">
        <f>CONCATENATE("SLU0",B$46,"-",C52)</f>
        <v>SLU06-2</v>
      </c>
      <c r="E52" s="6">
        <f t="shared" ref="E52:E54" si="36">+$N$4</f>
        <v>1.35</v>
      </c>
      <c r="F52" s="6">
        <f>$N$5*$O$5</f>
        <v>1.08</v>
      </c>
      <c r="G52" s="6">
        <f>$N$6*$O$6</f>
        <v>0.89999999999999991</v>
      </c>
      <c r="H52" s="27">
        <f t="shared" ref="H52:H54" si="37">+$N$7</f>
        <v>1.5</v>
      </c>
      <c r="I52" s="6">
        <v>0</v>
      </c>
      <c r="J52" s="6"/>
      <c r="K52" s="31"/>
      <c r="L52" s="1"/>
      <c r="M52" s="106"/>
      <c r="N52" s="33">
        <f t="shared" si="34"/>
        <v>4</v>
      </c>
      <c r="O52" s="34" t="str">
        <f>CONCATENATE("SLE-CHR",M$33,"-",N52)</f>
        <v>SLE-CHR4-4</v>
      </c>
      <c r="P52" s="35">
        <f t="shared" si="35"/>
        <v>1</v>
      </c>
      <c r="Q52" s="35">
        <f>$O$5</f>
        <v>0.8</v>
      </c>
      <c r="R52" s="35">
        <f>$O$6</f>
        <v>0.6</v>
      </c>
      <c r="S52" s="36">
        <v>1</v>
      </c>
      <c r="T52" s="35">
        <f>T47</f>
        <v>1.2</v>
      </c>
      <c r="U52" s="35"/>
      <c r="V52" s="37"/>
      <c r="AA52" s="102"/>
      <c r="AB52" s="102"/>
      <c r="AC52" s="102"/>
      <c r="AD52" s="102"/>
      <c r="AE52" s="102"/>
      <c r="AF52" s="102"/>
      <c r="AG52" s="102"/>
    </row>
    <row r="53" spans="2:34">
      <c r="B53" s="103"/>
      <c r="C53" s="26">
        <f t="shared" ref="C53:C54" si="38">C52+1</f>
        <v>3</v>
      </c>
      <c r="D53" s="5" t="str">
        <f>CONCATENATE("SLU0",B$46,"-",C53)</f>
        <v>SLU06-3</v>
      </c>
      <c r="E53" s="6">
        <f t="shared" si="36"/>
        <v>1.35</v>
      </c>
      <c r="F53" s="6">
        <v>0</v>
      </c>
      <c r="G53" s="6">
        <v>0</v>
      </c>
      <c r="H53" s="27">
        <f t="shared" si="37"/>
        <v>1.5</v>
      </c>
      <c r="I53" s="6">
        <v>0</v>
      </c>
      <c r="J53" s="6"/>
      <c r="K53" s="31"/>
      <c r="L53" s="1"/>
      <c r="M53" s="21"/>
      <c r="N53" s="3"/>
      <c r="O53" s="1"/>
      <c r="S53" s="2"/>
      <c r="T53" s="2"/>
      <c r="AA53" s="2"/>
      <c r="AB53" s="2"/>
      <c r="AC53" s="2"/>
      <c r="AD53" s="2"/>
      <c r="AE53" s="2"/>
      <c r="AF53" s="2"/>
    </row>
    <row r="54" spans="2:34" ht="14.4" thickBot="1">
      <c r="B54" s="106"/>
      <c r="C54" s="33">
        <f t="shared" si="38"/>
        <v>4</v>
      </c>
      <c r="D54" s="34" t="str">
        <f>CONCATENATE("SLU0",B$46,"-",C54)</f>
        <v>SLU06-4</v>
      </c>
      <c r="E54" s="35">
        <f t="shared" si="36"/>
        <v>1.35</v>
      </c>
      <c r="F54" s="35">
        <f>$N$5*$O$5</f>
        <v>1.08</v>
      </c>
      <c r="G54" s="35">
        <f>+$N$6*$O$6</f>
        <v>0.89999999999999991</v>
      </c>
      <c r="H54" s="36">
        <f t="shared" si="37"/>
        <v>1.5</v>
      </c>
      <c r="I54" s="35">
        <v>0</v>
      </c>
      <c r="J54" s="35"/>
      <c r="K54" s="37"/>
      <c r="L54" s="1"/>
      <c r="M54" s="21"/>
      <c r="N54" s="3"/>
      <c r="O54" s="1"/>
      <c r="S54" s="2"/>
      <c r="T54" s="2"/>
      <c r="X54" s="21"/>
      <c r="Y54" s="3"/>
      <c r="AA54" s="2"/>
      <c r="AB54" s="2"/>
      <c r="AC54" s="2"/>
      <c r="AD54" s="2"/>
      <c r="AE54" s="2"/>
      <c r="AF54" s="2"/>
    </row>
    <row r="55" spans="2:34" ht="14.4" thickBot="1">
      <c r="B55" s="74" t="s">
        <v>48</v>
      </c>
      <c r="C55" s="75"/>
      <c r="D55" s="75"/>
      <c r="E55" s="75"/>
      <c r="F55" s="75"/>
      <c r="G55" s="75"/>
      <c r="H55" s="75"/>
      <c r="I55" s="75"/>
      <c r="J55" s="75"/>
      <c r="K55" s="76"/>
      <c r="L55" s="46"/>
      <c r="M55" s="21"/>
      <c r="N55" s="3"/>
      <c r="O55" s="1"/>
      <c r="S55" s="2"/>
      <c r="T55" s="2"/>
      <c r="X55" s="21"/>
      <c r="Y55" s="3"/>
      <c r="AA55" s="2"/>
      <c r="AB55" s="2"/>
      <c r="AC55" s="2"/>
      <c r="AD55" s="2"/>
      <c r="AE55" s="2"/>
      <c r="AF55" s="2"/>
    </row>
    <row r="56" spans="2:34">
      <c r="B56" s="86" t="s">
        <v>40</v>
      </c>
      <c r="C56" s="87"/>
      <c r="D56" s="87"/>
      <c r="E56" s="87"/>
      <c r="F56" s="87"/>
      <c r="G56" s="87"/>
      <c r="H56" s="87"/>
      <c r="I56" s="87"/>
      <c r="J56" s="87"/>
      <c r="K56" s="88"/>
      <c r="L56" s="47"/>
      <c r="M56" s="21"/>
      <c r="N56" s="3"/>
      <c r="O56" s="1"/>
      <c r="S56" s="2"/>
      <c r="T56" s="2"/>
      <c r="X56" s="21"/>
      <c r="Y56" s="3"/>
      <c r="AA56" s="2"/>
      <c r="AB56" s="2"/>
      <c r="AC56" s="2"/>
      <c r="AD56" s="2"/>
      <c r="AE56" s="2"/>
      <c r="AF56" s="2"/>
    </row>
    <row r="57" spans="2:34">
      <c r="B57" s="30"/>
      <c r="C57" s="98" t="s">
        <v>41</v>
      </c>
      <c r="D57" s="99"/>
      <c r="E57" s="99"/>
      <c r="F57" s="99"/>
      <c r="G57" s="99"/>
      <c r="H57" s="99"/>
      <c r="I57" s="99"/>
      <c r="J57" s="99"/>
      <c r="K57" s="100"/>
      <c r="L57" s="18"/>
      <c r="M57" s="21"/>
      <c r="N57" s="3"/>
      <c r="O57" s="1"/>
      <c r="S57" s="2"/>
      <c r="T57" s="2"/>
      <c r="X57" s="21"/>
      <c r="Y57" s="3"/>
      <c r="AA57" s="2"/>
      <c r="AB57" s="2"/>
      <c r="AC57" s="2"/>
      <c r="AD57" s="2"/>
      <c r="AE57" s="2"/>
      <c r="AF57" s="2"/>
    </row>
    <row r="58" spans="2:34">
      <c r="B58" s="103">
        <f>+B51+1</f>
        <v>8</v>
      </c>
      <c r="C58" s="26">
        <v>1</v>
      </c>
      <c r="D58" s="5" t="str">
        <f>CONCATENATE("SLU0",B$24,"-",C58)</f>
        <v>SLU02-1</v>
      </c>
      <c r="E58" s="6">
        <f>+$M$4</f>
        <v>1</v>
      </c>
      <c r="F58" s="27">
        <f>+$N$5</f>
        <v>1.35</v>
      </c>
      <c r="G58" s="6">
        <v>0</v>
      </c>
      <c r="H58" s="6">
        <v>0</v>
      </c>
      <c r="I58" s="6">
        <f>+$N$10</f>
        <v>1.2</v>
      </c>
      <c r="J58" s="6"/>
      <c r="K58" s="31"/>
      <c r="L58" s="1"/>
      <c r="M58" s="21"/>
      <c r="N58" s="3"/>
      <c r="O58" s="1"/>
      <c r="S58" s="2"/>
      <c r="T58" s="2"/>
      <c r="X58" s="21"/>
      <c r="Y58" s="3"/>
      <c r="AA58" s="2"/>
      <c r="AB58" s="2"/>
      <c r="AC58" s="2"/>
      <c r="AD58" s="2"/>
      <c r="AE58" s="2"/>
      <c r="AF58" s="2"/>
    </row>
    <row r="59" spans="2:34">
      <c r="B59" s="103"/>
      <c r="C59" s="26">
        <f>C58+1</f>
        <v>2</v>
      </c>
      <c r="D59" s="5" t="str">
        <f t="shared" ref="D59:D61" si="39">CONCATENATE("SLU0",B$24,"-",C59)</f>
        <v>SLU02-2</v>
      </c>
      <c r="E59" s="6">
        <f t="shared" ref="E59:E61" si="40">+$M$4</f>
        <v>1</v>
      </c>
      <c r="F59" s="27">
        <f t="shared" ref="F59:F61" si="41">+$N$5</f>
        <v>1.35</v>
      </c>
      <c r="G59" s="6">
        <f>$N$6*$O$6</f>
        <v>0.89999999999999991</v>
      </c>
      <c r="H59" s="6">
        <v>0</v>
      </c>
      <c r="I59" s="6">
        <f t="shared" ref="I59:I61" si="42">+$N$10</f>
        <v>1.2</v>
      </c>
      <c r="J59" s="6"/>
      <c r="K59" s="31"/>
      <c r="L59" s="1"/>
      <c r="M59" s="21"/>
      <c r="N59" s="3"/>
      <c r="O59" s="1"/>
      <c r="S59" s="2"/>
      <c r="T59" s="2"/>
      <c r="X59" s="21"/>
      <c r="Y59" s="3"/>
      <c r="AA59" s="2"/>
      <c r="AB59" s="2"/>
      <c r="AC59" s="2"/>
      <c r="AD59" s="2"/>
      <c r="AE59" s="2"/>
      <c r="AF59" s="2"/>
    </row>
    <row r="60" spans="2:34">
      <c r="B60" s="103"/>
      <c r="C60" s="26">
        <f t="shared" ref="C60:C61" si="43">C59+1</f>
        <v>3</v>
      </c>
      <c r="D60" s="5" t="str">
        <f t="shared" si="39"/>
        <v>SLU02-3</v>
      </c>
      <c r="E60" s="6">
        <f t="shared" si="40"/>
        <v>1</v>
      </c>
      <c r="F60" s="27">
        <f t="shared" si="41"/>
        <v>1.35</v>
      </c>
      <c r="G60" s="6">
        <v>0</v>
      </c>
      <c r="H60" s="6">
        <f>$N$7*$O$7</f>
        <v>0.89999999999999991</v>
      </c>
      <c r="I60" s="6">
        <f t="shared" si="42"/>
        <v>1.2</v>
      </c>
      <c r="J60" s="6"/>
      <c r="K60" s="31"/>
      <c r="L60" s="1"/>
      <c r="M60" s="21"/>
      <c r="N60" s="3"/>
      <c r="O60" s="1"/>
      <c r="S60" s="2"/>
      <c r="T60" s="2"/>
      <c r="W60" s="4"/>
      <c r="X60" s="21"/>
      <c r="Y60" s="3"/>
      <c r="AA60" s="2"/>
      <c r="AB60" s="2"/>
      <c r="AC60" s="2"/>
      <c r="AD60" s="2"/>
      <c r="AE60" s="2"/>
      <c r="AF60" s="2"/>
      <c r="AH60" s="4"/>
    </row>
    <row r="61" spans="2:34">
      <c r="B61" s="103"/>
      <c r="C61" s="26">
        <f t="shared" si="43"/>
        <v>4</v>
      </c>
      <c r="D61" s="5" t="str">
        <f t="shared" si="39"/>
        <v>SLU02-4</v>
      </c>
      <c r="E61" s="6">
        <f t="shared" si="40"/>
        <v>1</v>
      </c>
      <c r="F61" s="27">
        <f t="shared" si="41"/>
        <v>1.35</v>
      </c>
      <c r="G61" s="6">
        <f>+$N$6*$O$6</f>
        <v>0.89999999999999991</v>
      </c>
      <c r="H61" s="6">
        <f>$N$7*$O$7</f>
        <v>0.89999999999999991</v>
      </c>
      <c r="I61" s="6">
        <f t="shared" si="42"/>
        <v>1.2</v>
      </c>
      <c r="J61" s="6"/>
      <c r="K61" s="31"/>
      <c r="L61" s="1"/>
      <c r="M61" s="1"/>
      <c r="N61" s="1"/>
      <c r="O61" s="1"/>
      <c r="S61" s="2"/>
      <c r="T61" s="2"/>
      <c r="X61" s="21"/>
      <c r="Y61" s="3"/>
      <c r="AA61" s="2"/>
      <c r="AB61" s="2"/>
      <c r="AC61" s="2"/>
      <c r="AD61" s="2"/>
      <c r="AE61" s="2"/>
      <c r="AF61" s="2"/>
    </row>
    <row r="62" spans="2:34">
      <c r="B62" s="30"/>
      <c r="C62" s="98" t="s">
        <v>42</v>
      </c>
      <c r="D62" s="99"/>
      <c r="E62" s="99"/>
      <c r="F62" s="99"/>
      <c r="G62" s="99"/>
      <c r="H62" s="99"/>
      <c r="I62" s="99"/>
      <c r="J62" s="99"/>
      <c r="K62" s="100"/>
      <c r="L62" s="18"/>
      <c r="M62" s="21"/>
      <c r="N62" s="3"/>
      <c r="O62" s="1"/>
      <c r="S62" s="2"/>
      <c r="T62" s="2"/>
      <c r="AA62" s="2"/>
      <c r="AB62" s="2"/>
      <c r="AC62" s="2"/>
      <c r="AD62" s="2"/>
      <c r="AE62" s="2"/>
      <c r="AF62" s="2"/>
    </row>
    <row r="63" spans="2:34">
      <c r="B63" s="103">
        <f>B58+1</f>
        <v>9</v>
      </c>
      <c r="C63" s="26">
        <v>1</v>
      </c>
      <c r="D63" s="5" t="str">
        <f>CONCATENATE("SLU0",B$29,"-",C63)</f>
        <v>SLU03-1</v>
      </c>
      <c r="E63" s="6">
        <f>+$N$4</f>
        <v>1.35</v>
      </c>
      <c r="F63" s="27">
        <f t="shared" ref="F63:F66" si="44">+$N$5</f>
        <v>1.35</v>
      </c>
      <c r="G63" s="6">
        <v>0</v>
      </c>
      <c r="H63" s="6">
        <v>0</v>
      </c>
      <c r="I63" s="6">
        <f>+$N$10</f>
        <v>1.2</v>
      </c>
      <c r="J63" s="6"/>
      <c r="K63" s="31"/>
      <c r="L63" s="1"/>
      <c r="M63" s="21"/>
      <c r="N63" s="3"/>
      <c r="O63" s="1"/>
      <c r="S63" s="2"/>
      <c r="T63" s="2"/>
      <c r="X63" s="3"/>
      <c r="Y63" s="3"/>
      <c r="AA63" s="2"/>
      <c r="AB63" s="2"/>
      <c r="AC63" s="2"/>
      <c r="AD63" s="2"/>
      <c r="AE63" s="2"/>
      <c r="AF63" s="2"/>
    </row>
    <row r="64" spans="2:34">
      <c r="B64" s="103"/>
      <c r="C64" s="26">
        <f>C63+1</f>
        <v>2</v>
      </c>
      <c r="D64" s="5" t="str">
        <f>CONCATENATE("SLU0",B$29,"-",C64)</f>
        <v>SLU03-2</v>
      </c>
      <c r="E64" s="6">
        <f t="shared" ref="E64:E66" si="45">+$N$4</f>
        <v>1.35</v>
      </c>
      <c r="F64" s="27">
        <f t="shared" si="44"/>
        <v>1.35</v>
      </c>
      <c r="G64" s="6">
        <f>$N$6*$O$6</f>
        <v>0.89999999999999991</v>
      </c>
      <c r="H64" s="6">
        <v>0</v>
      </c>
      <c r="I64" s="6">
        <f t="shared" ref="I64:I66" si="46">+$N$10</f>
        <v>1.2</v>
      </c>
      <c r="J64" s="6"/>
      <c r="K64" s="31"/>
      <c r="L64" s="1"/>
      <c r="M64" s="21"/>
      <c r="N64" s="3"/>
      <c r="O64" s="1"/>
      <c r="S64" s="2"/>
      <c r="T64" s="2"/>
      <c r="X64" s="3"/>
      <c r="Y64" s="3"/>
      <c r="AA64" s="2"/>
      <c r="AB64" s="2"/>
      <c r="AC64" s="2"/>
      <c r="AD64" s="2"/>
      <c r="AE64" s="2"/>
      <c r="AF64" s="2"/>
    </row>
    <row r="65" spans="2:32">
      <c r="B65" s="103"/>
      <c r="C65" s="26">
        <f t="shared" ref="C65:C66" si="47">C64+1</f>
        <v>3</v>
      </c>
      <c r="D65" s="5" t="str">
        <f>CONCATENATE("SLU0",B$29,"-",C65)</f>
        <v>SLU03-3</v>
      </c>
      <c r="E65" s="6">
        <f t="shared" si="45"/>
        <v>1.35</v>
      </c>
      <c r="F65" s="27">
        <f t="shared" si="44"/>
        <v>1.35</v>
      </c>
      <c r="G65" s="6">
        <v>0</v>
      </c>
      <c r="H65" s="6">
        <f>$N$7*$O$7</f>
        <v>0.89999999999999991</v>
      </c>
      <c r="I65" s="6">
        <f t="shared" si="46"/>
        <v>1.2</v>
      </c>
      <c r="J65" s="6"/>
      <c r="K65" s="31"/>
      <c r="L65" s="1"/>
      <c r="M65" s="21"/>
      <c r="N65" s="3"/>
      <c r="O65" s="1"/>
      <c r="S65" s="2"/>
      <c r="T65" s="2"/>
      <c r="X65" s="3"/>
      <c r="Y65" s="3"/>
      <c r="AA65" s="2"/>
      <c r="AB65" s="2"/>
      <c r="AC65" s="2"/>
      <c r="AD65" s="2"/>
      <c r="AE65" s="2"/>
      <c r="AF65" s="2"/>
    </row>
    <row r="66" spans="2:32">
      <c r="B66" s="103"/>
      <c r="C66" s="26">
        <f t="shared" si="47"/>
        <v>4</v>
      </c>
      <c r="D66" s="5" t="str">
        <f>CONCATENATE("SLU0",B$29,"-",C66)</f>
        <v>SLU03-4</v>
      </c>
      <c r="E66" s="6">
        <f t="shared" si="45"/>
        <v>1.35</v>
      </c>
      <c r="F66" s="27">
        <f t="shared" si="44"/>
        <v>1.35</v>
      </c>
      <c r="G66" s="6">
        <f>+$N$6*$O$6</f>
        <v>0.89999999999999991</v>
      </c>
      <c r="H66" s="6">
        <f>$N$7*$O$7</f>
        <v>0.89999999999999991</v>
      </c>
      <c r="I66" s="6">
        <f t="shared" si="46"/>
        <v>1.2</v>
      </c>
      <c r="J66" s="6"/>
      <c r="K66" s="31"/>
      <c r="L66" s="1"/>
      <c r="M66" s="21"/>
      <c r="N66" s="3"/>
      <c r="O66" s="1"/>
      <c r="S66" s="2"/>
      <c r="T66" s="2"/>
      <c r="X66" s="3"/>
      <c r="Y66" s="3"/>
      <c r="AA66" s="2"/>
      <c r="AB66" s="2"/>
      <c r="AC66" s="2"/>
      <c r="AD66" s="2"/>
      <c r="AE66" s="2"/>
      <c r="AF66" s="2"/>
    </row>
    <row r="67" spans="2:32">
      <c r="B67" s="69" t="s">
        <v>43</v>
      </c>
      <c r="C67" s="70"/>
      <c r="D67" s="70"/>
      <c r="E67" s="70"/>
      <c r="F67" s="70"/>
      <c r="G67" s="70"/>
      <c r="H67" s="70"/>
      <c r="I67" s="70"/>
      <c r="J67" s="70"/>
      <c r="K67" s="71"/>
      <c r="L67" s="47"/>
      <c r="M67" s="21"/>
      <c r="N67" s="3"/>
      <c r="O67" s="1"/>
      <c r="S67" s="2"/>
      <c r="T67" s="2"/>
      <c r="X67" s="3"/>
      <c r="Y67" s="3"/>
      <c r="AA67" s="2"/>
      <c r="AB67" s="2"/>
      <c r="AC67" s="2"/>
      <c r="AD67" s="2"/>
      <c r="AE67" s="2"/>
      <c r="AF67" s="2"/>
    </row>
    <row r="68" spans="2:32">
      <c r="B68" s="30"/>
      <c r="C68" s="98" t="s">
        <v>41</v>
      </c>
      <c r="D68" s="99"/>
      <c r="E68" s="99"/>
      <c r="F68" s="99"/>
      <c r="G68" s="99"/>
      <c r="H68" s="99"/>
      <c r="I68" s="99"/>
      <c r="J68" s="99"/>
      <c r="K68" s="100"/>
      <c r="L68" s="18"/>
      <c r="M68" s="21"/>
      <c r="N68" s="3"/>
      <c r="O68" s="1"/>
      <c r="S68" s="2"/>
      <c r="T68" s="2"/>
      <c r="X68" s="3"/>
      <c r="Y68" s="3"/>
      <c r="AA68" s="2"/>
      <c r="AB68" s="2"/>
      <c r="AC68" s="2"/>
      <c r="AD68" s="2"/>
      <c r="AE68" s="2"/>
      <c r="AF68" s="2"/>
    </row>
    <row r="69" spans="2:32">
      <c r="B69" s="103">
        <f>B63+1</f>
        <v>10</v>
      </c>
      <c r="C69" s="26">
        <v>1</v>
      </c>
      <c r="D69" s="5" t="str">
        <f>CONCATENATE("SLU0",B$35,"-",C69)</f>
        <v>SLU04-1</v>
      </c>
      <c r="E69" s="6">
        <f>+$M$4</f>
        <v>1</v>
      </c>
      <c r="F69" s="6">
        <v>0</v>
      </c>
      <c r="G69" s="27">
        <f>+$N$6</f>
        <v>1.5</v>
      </c>
      <c r="H69" s="6">
        <v>0</v>
      </c>
      <c r="I69" s="6">
        <f>+$N$10</f>
        <v>1.2</v>
      </c>
      <c r="J69" s="6"/>
      <c r="K69" s="31"/>
      <c r="L69" s="1"/>
      <c r="M69" s="21"/>
      <c r="N69" s="3"/>
      <c r="O69" s="1"/>
      <c r="S69" s="2"/>
      <c r="T69" s="2"/>
      <c r="X69" s="3"/>
      <c r="Y69" s="3"/>
      <c r="AA69" s="2"/>
      <c r="AB69" s="2"/>
      <c r="AC69" s="2"/>
      <c r="AD69" s="2"/>
      <c r="AE69" s="2"/>
      <c r="AF69" s="2"/>
    </row>
    <row r="70" spans="2:32">
      <c r="B70" s="103"/>
      <c r="C70" s="26">
        <f>C69+1</f>
        <v>2</v>
      </c>
      <c r="D70" s="5" t="str">
        <f>CONCATENATE("SLU0",B$35,"-",C70)</f>
        <v>SLU04-2</v>
      </c>
      <c r="E70" s="6">
        <f t="shared" ref="E70:E72" si="48">+$M$4</f>
        <v>1</v>
      </c>
      <c r="F70" s="6">
        <f>$N$5*$O$5</f>
        <v>1.08</v>
      </c>
      <c r="G70" s="27">
        <f t="shared" ref="G70:G72" si="49">+$N$6</f>
        <v>1.5</v>
      </c>
      <c r="H70" s="6">
        <v>0</v>
      </c>
      <c r="I70" s="6">
        <f t="shared" ref="I70:I72" si="50">+$N$10</f>
        <v>1.2</v>
      </c>
      <c r="J70" s="6"/>
      <c r="K70" s="31"/>
      <c r="L70" s="1"/>
      <c r="S70" s="2"/>
      <c r="T70" s="2"/>
      <c r="U70" s="2"/>
      <c r="V70" s="2"/>
      <c r="X70" s="3"/>
      <c r="Y70" s="3"/>
      <c r="AA70" s="2"/>
      <c r="AB70" s="2"/>
      <c r="AC70" s="2"/>
      <c r="AD70" s="2"/>
      <c r="AE70" s="2"/>
      <c r="AF70" s="2"/>
    </row>
    <row r="71" spans="2:32">
      <c r="B71" s="103"/>
      <c r="C71" s="26">
        <f t="shared" ref="C71:C72" si="51">C70+1</f>
        <v>3</v>
      </c>
      <c r="D71" s="5" t="str">
        <f t="shared" ref="D71:D72" si="52">CONCATENATE("SLU0",B$35,"-",C71)</f>
        <v>SLU04-3</v>
      </c>
      <c r="E71" s="6">
        <f t="shared" si="48"/>
        <v>1</v>
      </c>
      <c r="F71" s="6">
        <v>0</v>
      </c>
      <c r="G71" s="27">
        <f t="shared" si="49"/>
        <v>1.5</v>
      </c>
      <c r="H71" s="6">
        <f>$N$7*$O$7</f>
        <v>0.89999999999999991</v>
      </c>
      <c r="I71" s="6">
        <f t="shared" si="50"/>
        <v>1.2</v>
      </c>
      <c r="J71" s="6"/>
      <c r="K71" s="31"/>
      <c r="L71" s="1"/>
      <c r="S71" s="2"/>
      <c r="T71" s="2"/>
      <c r="U71" s="2"/>
      <c r="V71" s="2"/>
      <c r="AA71" s="2"/>
      <c r="AB71" s="2"/>
      <c r="AC71" s="2"/>
      <c r="AD71" s="2"/>
      <c r="AE71" s="2"/>
      <c r="AF71" s="2"/>
    </row>
    <row r="72" spans="2:32">
      <c r="B72" s="103"/>
      <c r="C72" s="26">
        <f t="shared" si="51"/>
        <v>4</v>
      </c>
      <c r="D72" s="5" t="str">
        <f t="shared" si="52"/>
        <v>SLU04-4</v>
      </c>
      <c r="E72" s="6">
        <f t="shared" si="48"/>
        <v>1</v>
      </c>
      <c r="F72" s="6">
        <f>$N$5*$O$5</f>
        <v>1.08</v>
      </c>
      <c r="G72" s="27">
        <f t="shared" si="49"/>
        <v>1.5</v>
      </c>
      <c r="H72" s="6">
        <f>$N$7*$O$7</f>
        <v>0.89999999999999991</v>
      </c>
      <c r="I72" s="6">
        <f t="shared" si="50"/>
        <v>1.2</v>
      </c>
      <c r="J72" s="6"/>
      <c r="K72" s="31"/>
      <c r="L72" s="1"/>
      <c r="S72" s="2"/>
      <c r="T72" s="2"/>
      <c r="U72" s="2"/>
      <c r="V72" s="2"/>
      <c r="X72" s="21"/>
      <c r="Y72" s="3"/>
      <c r="AA72" s="2"/>
      <c r="AB72" s="2"/>
      <c r="AC72" s="2"/>
      <c r="AD72" s="2"/>
      <c r="AE72" s="2"/>
      <c r="AF72" s="2"/>
    </row>
    <row r="73" spans="2:32">
      <c r="B73" s="30"/>
      <c r="C73" s="98" t="s">
        <v>42</v>
      </c>
      <c r="D73" s="99"/>
      <c r="E73" s="99"/>
      <c r="F73" s="99"/>
      <c r="G73" s="99"/>
      <c r="H73" s="99"/>
      <c r="I73" s="99"/>
      <c r="J73" s="99"/>
      <c r="K73" s="100"/>
      <c r="L73" s="18"/>
      <c r="S73" s="2"/>
      <c r="T73" s="2"/>
      <c r="U73" s="2"/>
      <c r="V73" s="2"/>
      <c r="X73" s="21"/>
      <c r="Y73" s="3"/>
      <c r="AA73" s="2"/>
      <c r="AB73" s="2"/>
      <c r="AC73" s="2"/>
      <c r="AD73" s="2"/>
      <c r="AE73" s="2"/>
      <c r="AF73" s="2"/>
    </row>
    <row r="74" spans="2:32">
      <c r="B74" s="103">
        <f>B69+1</f>
        <v>11</v>
      </c>
      <c r="C74" s="26">
        <v>1</v>
      </c>
      <c r="D74" s="5" t="str">
        <f>CONCATENATE("SLU0",B$35,"-",C74)</f>
        <v>SLU04-1</v>
      </c>
      <c r="E74" s="6">
        <f>+$N$4</f>
        <v>1.35</v>
      </c>
      <c r="F74" s="6">
        <v>0</v>
      </c>
      <c r="G74" s="27">
        <f>+$N$6</f>
        <v>1.5</v>
      </c>
      <c r="H74" s="6">
        <v>0</v>
      </c>
      <c r="I74" s="6">
        <f>+$N$10</f>
        <v>1.2</v>
      </c>
      <c r="J74" s="6"/>
      <c r="K74" s="31"/>
      <c r="L74" s="1"/>
      <c r="S74" s="2"/>
      <c r="T74" s="2"/>
      <c r="U74" s="2"/>
      <c r="V74" s="2"/>
      <c r="X74" s="21"/>
      <c r="Y74" s="3"/>
      <c r="AA74" s="2"/>
      <c r="AB74" s="2"/>
      <c r="AC74" s="2"/>
      <c r="AD74" s="2"/>
      <c r="AE74" s="2"/>
      <c r="AF74" s="2"/>
    </row>
    <row r="75" spans="2:32">
      <c r="B75" s="103"/>
      <c r="C75" s="26">
        <f>C74+1</f>
        <v>2</v>
      </c>
      <c r="D75" s="5" t="str">
        <f>CONCATENATE("SLU0",B$35,"-",C75)</f>
        <v>SLU04-2</v>
      </c>
      <c r="E75" s="6">
        <f t="shared" ref="E75:E77" si="53">+$N$4</f>
        <v>1.35</v>
      </c>
      <c r="F75" s="6">
        <f>$N$5*$O$5</f>
        <v>1.08</v>
      </c>
      <c r="G75" s="27">
        <f t="shared" ref="G75:G77" si="54">+$N$6</f>
        <v>1.5</v>
      </c>
      <c r="H75" s="6">
        <v>0</v>
      </c>
      <c r="I75" s="6">
        <f t="shared" ref="I75:I77" si="55">+$N$10</f>
        <v>1.2</v>
      </c>
      <c r="J75" s="6"/>
      <c r="K75" s="31"/>
      <c r="L75" s="1"/>
      <c r="S75" s="2"/>
      <c r="T75" s="2"/>
      <c r="U75" s="2"/>
      <c r="V75" s="2"/>
      <c r="X75" s="21"/>
      <c r="Y75" s="3"/>
      <c r="AA75" s="2"/>
      <c r="AB75" s="2"/>
      <c r="AC75" s="2"/>
      <c r="AD75" s="2"/>
      <c r="AE75" s="2"/>
      <c r="AF75" s="2"/>
    </row>
    <row r="76" spans="2:32">
      <c r="B76" s="103"/>
      <c r="C76" s="26">
        <f t="shared" ref="C76:C77" si="56">C75+1</f>
        <v>3</v>
      </c>
      <c r="D76" s="5" t="str">
        <f t="shared" ref="D76:D77" si="57">CONCATENATE("SLU0",B$35,"-",C76)</f>
        <v>SLU04-3</v>
      </c>
      <c r="E76" s="6">
        <f t="shared" si="53"/>
        <v>1.35</v>
      </c>
      <c r="F76" s="6">
        <v>0</v>
      </c>
      <c r="G76" s="27">
        <f t="shared" si="54"/>
        <v>1.5</v>
      </c>
      <c r="H76" s="6">
        <f>$N$7*$O$7</f>
        <v>0.89999999999999991</v>
      </c>
      <c r="I76" s="6">
        <f t="shared" si="55"/>
        <v>1.2</v>
      </c>
      <c r="J76" s="6"/>
      <c r="K76" s="31"/>
      <c r="L76" s="1"/>
      <c r="S76" s="2"/>
      <c r="T76" s="2"/>
      <c r="U76" s="2"/>
      <c r="V76" s="2"/>
      <c r="X76" s="21"/>
      <c r="Y76" s="3"/>
      <c r="AA76" s="2"/>
      <c r="AB76" s="2"/>
      <c r="AC76" s="2"/>
      <c r="AD76" s="2"/>
      <c r="AE76" s="2"/>
      <c r="AF76" s="2"/>
    </row>
    <row r="77" spans="2:32">
      <c r="B77" s="103"/>
      <c r="C77" s="26">
        <f t="shared" si="56"/>
        <v>4</v>
      </c>
      <c r="D77" s="5" t="str">
        <f t="shared" si="57"/>
        <v>SLU04-4</v>
      </c>
      <c r="E77" s="6">
        <f t="shared" si="53"/>
        <v>1.35</v>
      </c>
      <c r="F77" s="6">
        <f>$N$5*$O$5</f>
        <v>1.08</v>
      </c>
      <c r="G77" s="27">
        <f t="shared" si="54"/>
        <v>1.5</v>
      </c>
      <c r="H77" s="6">
        <f>$N$7*$O$7</f>
        <v>0.89999999999999991</v>
      </c>
      <c r="I77" s="6">
        <f t="shared" si="55"/>
        <v>1.2</v>
      </c>
      <c r="J77" s="6"/>
      <c r="K77" s="31"/>
      <c r="L77" s="1"/>
      <c r="S77" s="2"/>
      <c r="T77" s="2"/>
      <c r="U77" s="2"/>
      <c r="V77" s="2"/>
      <c r="X77" s="21"/>
      <c r="Y77" s="3"/>
      <c r="AA77" s="2"/>
      <c r="AB77" s="2"/>
      <c r="AC77" s="2"/>
      <c r="AD77" s="2"/>
      <c r="AE77" s="2"/>
      <c r="AF77" s="2"/>
    </row>
    <row r="78" spans="2:32">
      <c r="B78" s="69" t="s">
        <v>44</v>
      </c>
      <c r="C78" s="70"/>
      <c r="D78" s="70"/>
      <c r="E78" s="70"/>
      <c r="F78" s="70"/>
      <c r="G78" s="70"/>
      <c r="H78" s="70"/>
      <c r="I78" s="70"/>
      <c r="J78" s="70"/>
      <c r="K78" s="71"/>
      <c r="L78" s="47"/>
      <c r="S78" s="2"/>
      <c r="T78" s="2"/>
      <c r="U78" s="2"/>
      <c r="V78" s="2"/>
      <c r="X78" s="21"/>
      <c r="Y78" s="3"/>
      <c r="AA78" s="2"/>
      <c r="AB78" s="2"/>
      <c r="AC78" s="2"/>
      <c r="AD78" s="2"/>
      <c r="AE78" s="2"/>
      <c r="AF78" s="2"/>
    </row>
    <row r="79" spans="2:32">
      <c r="B79" s="30"/>
      <c r="C79" s="98" t="s">
        <v>41</v>
      </c>
      <c r="D79" s="99"/>
      <c r="E79" s="99"/>
      <c r="F79" s="99"/>
      <c r="G79" s="99"/>
      <c r="H79" s="99"/>
      <c r="I79" s="99"/>
      <c r="J79" s="99"/>
      <c r="K79" s="100"/>
      <c r="L79" s="18"/>
      <c r="S79" s="2"/>
      <c r="T79" s="2"/>
      <c r="U79" s="2"/>
      <c r="V79" s="2"/>
      <c r="X79" s="21"/>
      <c r="Y79" s="3"/>
      <c r="AA79" s="2"/>
      <c r="AB79" s="2"/>
      <c r="AC79" s="2"/>
      <c r="AD79" s="2"/>
      <c r="AE79" s="2"/>
      <c r="AF79" s="2"/>
    </row>
    <row r="80" spans="2:32">
      <c r="B80" s="103">
        <f>B74+1</f>
        <v>12</v>
      </c>
      <c r="C80" s="26">
        <v>1</v>
      </c>
      <c r="D80" s="5" t="str">
        <f>CONCATENATE("SLU0",B$46,"-",C80)</f>
        <v>SLU06-1</v>
      </c>
      <c r="E80" s="6">
        <f>+$M$4</f>
        <v>1</v>
      </c>
      <c r="F80" s="6">
        <v>0</v>
      </c>
      <c r="G80" s="6">
        <v>0</v>
      </c>
      <c r="H80" s="27">
        <f>+$N$7</f>
        <v>1.5</v>
      </c>
      <c r="I80" s="6">
        <f>+$N$10</f>
        <v>1.2</v>
      </c>
      <c r="J80" s="6"/>
      <c r="K80" s="31"/>
      <c r="L80" s="1"/>
      <c r="S80" s="2"/>
      <c r="T80" s="2"/>
      <c r="U80" s="2"/>
      <c r="V80" s="2"/>
      <c r="AA80" s="2"/>
      <c r="AB80" s="2"/>
      <c r="AC80" s="2"/>
      <c r="AD80" s="2"/>
      <c r="AE80" s="2"/>
      <c r="AF80" s="2"/>
    </row>
    <row r="81" spans="2:32">
      <c r="B81" s="103"/>
      <c r="C81" s="26">
        <f>C80+1</f>
        <v>2</v>
      </c>
      <c r="D81" s="5" t="str">
        <f>CONCATENATE("SLU0",B$46,"-",C81)</f>
        <v>SLU06-2</v>
      </c>
      <c r="E81" s="6">
        <f t="shared" ref="E81:E83" si="58">+$M$4</f>
        <v>1</v>
      </c>
      <c r="F81" s="6">
        <f>$N$5*$O$5</f>
        <v>1.08</v>
      </c>
      <c r="G81" s="6">
        <f>$N$6*$O$6</f>
        <v>0.89999999999999991</v>
      </c>
      <c r="H81" s="27">
        <f t="shared" ref="H81:H83" si="59">+$N$7</f>
        <v>1.5</v>
      </c>
      <c r="I81" s="6">
        <f t="shared" ref="I81:I83" si="60">+$N$10</f>
        <v>1.2</v>
      </c>
      <c r="J81" s="6"/>
      <c r="K81" s="31"/>
      <c r="L81" s="1"/>
      <c r="S81" s="2"/>
      <c r="T81" s="2"/>
      <c r="U81" s="2"/>
      <c r="V81" s="2"/>
      <c r="X81" s="21"/>
      <c r="Y81" s="3"/>
      <c r="AA81" s="2"/>
      <c r="AB81" s="2"/>
      <c r="AC81" s="2"/>
      <c r="AD81" s="2"/>
      <c r="AE81" s="2"/>
      <c r="AF81" s="2"/>
    </row>
    <row r="82" spans="2:32">
      <c r="B82" s="103"/>
      <c r="C82" s="26">
        <f t="shared" ref="C82:C83" si="61">C81+1</f>
        <v>3</v>
      </c>
      <c r="D82" s="5" t="str">
        <f>CONCATENATE("SLU0",B$46,"-",C82)</f>
        <v>SLU06-3</v>
      </c>
      <c r="E82" s="6">
        <f t="shared" si="58"/>
        <v>1</v>
      </c>
      <c r="F82" s="6">
        <v>0</v>
      </c>
      <c r="G82" s="6">
        <v>0</v>
      </c>
      <c r="H82" s="27">
        <f t="shared" si="59"/>
        <v>1.5</v>
      </c>
      <c r="I82" s="6">
        <f t="shared" si="60"/>
        <v>1.2</v>
      </c>
      <c r="J82" s="6"/>
      <c r="K82" s="31"/>
      <c r="L82" s="1"/>
      <c r="S82" s="2"/>
      <c r="T82" s="2"/>
      <c r="X82" s="21"/>
      <c r="Y82" s="3"/>
      <c r="AA82" s="2"/>
      <c r="AB82" s="2"/>
      <c r="AC82" s="2"/>
      <c r="AD82" s="2"/>
      <c r="AE82" s="2"/>
      <c r="AF82" s="2"/>
    </row>
    <row r="83" spans="2:32">
      <c r="B83" s="103"/>
      <c r="C83" s="26">
        <f t="shared" si="61"/>
        <v>4</v>
      </c>
      <c r="D83" s="5" t="str">
        <f>CONCATENATE("SLU0",B$46,"-",C83)</f>
        <v>SLU06-4</v>
      </c>
      <c r="E83" s="6">
        <f t="shared" si="58"/>
        <v>1</v>
      </c>
      <c r="F83" s="6">
        <f>$N$5*$O$5</f>
        <v>1.08</v>
      </c>
      <c r="G83" s="6">
        <f>+$N$6*$O$6</f>
        <v>0.89999999999999991</v>
      </c>
      <c r="H83" s="27">
        <f t="shared" si="59"/>
        <v>1.5</v>
      </c>
      <c r="I83" s="6">
        <f t="shared" si="60"/>
        <v>1.2</v>
      </c>
      <c r="J83" s="6"/>
      <c r="K83" s="31"/>
      <c r="L83" s="1"/>
      <c r="S83" s="2"/>
      <c r="T83" s="2"/>
      <c r="X83" s="21"/>
      <c r="Y83" s="3"/>
      <c r="AA83" s="2"/>
      <c r="AB83" s="2"/>
      <c r="AC83" s="2"/>
      <c r="AD83" s="2"/>
      <c r="AE83" s="2"/>
      <c r="AF83" s="2"/>
    </row>
    <row r="84" spans="2:32">
      <c r="B84" s="30"/>
      <c r="C84" s="98" t="s">
        <v>42</v>
      </c>
      <c r="D84" s="99"/>
      <c r="E84" s="99"/>
      <c r="F84" s="99"/>
      <c r="G84" s="99"/>
      <c r="H84" s="99"/>
      <c r="I84" s="99"/>
      <c r="J84" s="99"/>
      <c r="K84" s="100"/>
      <c r="L84" s="18"/>
      <c r="S84" s="2"/>
      <c r="T84" s="2"/>
      <c r="X84" s="21"/>
      <c r="Y84" s="3"/>
      <c r="AA84" s="2"/>
      <c r="AB84" s="2"/>
      <c r="AC84" s="2"/>
      <c r="AD84" s="2"/>
      <c r="AE84" s="2"/>
      <c r="AF84" s="2"/>
    </row>
    <row r="85" spans="2:32">
      <c r="B85" s="103">
        <f>B80+1</f>
        <v>13</v>
      </c>
      <c r="C85" s="26">
        <v>1</v>
      </c>
      <c r="D85" s="5" t="str">
        <f>CONCATENATE("SLU0",B$46,"-",C85)</f>
        <v>SLU06-1</v>
      </c>
      <c r="E85" s="6">
        <f>+$N$4</f>
        <v>1.35</v>
      </c>
      <c r="F85" s="6">
        <v>0</v>
      </c>
      <c r="G85" s="6">
        <v>0</v>
      </c>
      <c r="H85" s="27">
        <f>+$N$7</f>
        <v>1.5</v>
      </c>
      <c r="I85" s="6">
        <f>+$N$10</f>
        <v>1.2</v>
      </c>
      <c r="J85" s="6"/>
      <c r="K85" s="31"/>
      <c r="L85" s="1"/>
      <c r="S85" s="2"/>
      <c r="T85" s="2"/>
      <c r="X85" s="21"/>
      <c r="Y85" s="3"/>
      <c r="AA85" s="2"/>
      <c r="AB85" s="2"/>
      <c r="AC85" s="2"/>
      <c r="AD85" s="2"/>
      <c r="AE85" s="2"/>
      <c r="AF85" s="2"/>
    </row>
    <row r="86" spans="2:32">
      <c r="B86" s="103"/>
      <c r="C86" s="26">
        <f>C85+1</f>
        <v>2</v>
      </c>
      <c r="D86" s="5" t="str">
        <f>CONCATENATE("SLU0",B$46,"-",C86)</f>
        <v>SLU06-2</v>
      </c>
      <c r="E86" s="6">
        <f t="shared" ref="E86:E88" si="62">+$N$4</f>
        <v>1.35</v>
      </c>
      <c r="F86" s="6">
        <f>$N$5*$O$5</f>
        <v>1.08</v>
      </c>
      <c r="G86" s="6">
        <f>$N$6*$O$6</f>
        <v>0.89999999999999991</v>
      </c>
      <c r="H86" s="27">
        <f t="shared" ref="H86:H88" si="63">+$N$7</f>
        <v>1.5</v>
      </c>
      <c r="I86" s="6">
        <f t="shared" ref="I86:I88" si="64">+$N$10</f>
        <v>1.2</v>
      </c>
      <c r="J86" s="6"/>
      <c r="K86" s="31"/>
      <c r="L86" s="1"/>
      <c r="S86" s="2"/>
      <c r="T86" s="2"/>
      <c r="X86" s="21"/>
      <c r="Y86" s="3"/>
      <c r="AA86" s="2"/>
      <c r="AB86" s="2"/>
      <c r="AC86" s="2"/>
      <c r="AD86" s="2"/>
      <c r="AE86" s="2"/>
      <c r="AF86" s="2"/>
    </row>
    <row r="87" spans="2:32">
      <c r="B87" s="103"/>
      <c r="C87" s="26">
        <f t="shared" ref="C87:C88" si="65">C86+1</f>
        <v>3</v>
      </c>
      <c r="D87" s="5" t="str">
        <f>CONCATENATE("SLU0",B$46,"-",C87)</f>
        <v>SLU06-3</v>
      </c>
      <c r="E87" s="6">
        <f t="shared" si="62"/>
        <v>1.35</v>
      </c>
      <c r="F87" s="6">
        <v>0</v>
      </c>
      <c r="G87" s="6">
        <v>0</v>
      </c>
      <c r="H87" s="27">
        <f t="shared" si="63"/>
        <v>1.5</v>
      </c>
      <c r="I87" s="6">
        <f t="shared" si="64"/>
        <v>1.2</v>
      </c>
      <c r="J87" s="6"/>
      <c r="K87" s="31"/>
      <c r="L87" s="1"/>
      <c r="S87" s="2"/>
      <c r="T87" s="2"/>
      <c r="X87" s="21"/>
      <c r="Y87" s="3"/>
      <c r="AA87" s="2"/>
      <c r="AB87" s="2"/>
      <c r="AC87" s="2"/>
      <c r="AD87" s="2"/>
      <c r="AE87" s="2"/>
      <c r="AF87" s="2"/>
    </row>
    <row r="88" spans="2:32" ht="14.4" thickBot="1">
      <c r="B88" s="106"/>
      <c r="C88" s="33">
        <f t="shared" si="65"/>
        <v>4</v>
      </c>
      <c r="D88" s="34" t="str">
        <f>CONCATENATE("SLU0",B$46,"-",C88)</f>
        <v>SLU06-4</v>
      </c>
      <c r="E88" s="35">
        <f t="shared" si="62"/>
        <v>1.35</v>
      </c>
      <c r="F88" s="35">
        <f>$N$5*$O$5</f>
        <v>1.08</v>
      </c>
      <c r="G88" s="35">
        <f>+$N$6*$O$6</f>
        <v>0.89999999999999991</v>
      </c>
      <c r="H88" s="36">
        <f t="shared" si="63"/>
        <v>1.5</v>
      </c>
      <c r="I88" s="35">
        <f t="shared" si="64"/>
        <v>1.2</v>
      </c>
      <c r="J88" s="35"/>
      <c r="K88" s="37"/>
      <c r="L88" s="1"/>
      <c r="S88" s="2"/>
      <c r="T88" s="2"/>
      <c r="X88" s="21"/>
      <c r="Y88" s="3"/>
      <c r="AA88" s="2"/>
      <c r="AB88" s="2"/>
      <c r="AC88" s="2"/>
      <c r="AD88" s="2"/>
      <c r="AE88" s="2"/>
      <c r="AF88" s="2"/>
    </row>
    <row r="89" spans="2:3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S89" s="2"/>
      <c r="T89" s="2"/>
    </row>
    <row r="90" spans="2:3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S90" s="2"/>
      <c r="T90" s="2"/>
    </row>
    <row r="91" spans="2:3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S91" s="2"/>
      <c r="T91" s="2"/>
    </row>
    <row r="92" spans="2:3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S92" s="2"/>
      <c r="T92" s="2"/>
    </row>
    <row r="93" spans="2:3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S93" s="2"/>
      <c r="T93" s="2"/>
    </row>
    <row r="94" spans="2:3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S94" s="2"/>
      <c r="T94" s="2"/>
    </row>
    <row r="95" spans="2:3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S95" s="2"/>
      <c r="T95" s="2"/>
    </row>
    <row r="96" spans="2:3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S96" s="2"/>
      <c r="T96" s="2"/>
    </row>
    <row r="97" spans="2:23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S97" s="2"/>
      <c r="T97" s="2"/>
      <c r="W97" s="2"/>
    </row>
    <row r="98" spans="2:23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S98" s="2"/>
      <c r="T98" s="2"/>
      <c r="W98" s="2"/>
    </row>
    <row r="99" spans="2:23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S99" s="2"/>
      <c r="T99" s="2"/>
      <c r="W99" s="2"/>
    </row>
    <row r="100" spans="2:23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S100" s="2"/>
      <c r="T100" s="2"/>
      <c r="W100" s="2"/>
    </row>
    <row r="101" spans="2:23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S101" s="2"/>
      <c r="T101" s="2"/>
      <c r="W101" s="2"/>
    </row>
    <row r="102" spans="2:23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S102" s="2"/>
      <c r="T102" s="2"/>
      <c r="W102" s="2"/>
    </row>
    <row r="103" spans="2:23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S103" s="2"/>
      <c r="T103" s="2"/>
      <c r="W103" s="2"/>
    </row>
    <row r="104" spans="2:23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S104" s="2"/>
      <c r="T104" s="2"/>
      <c r="W104" s="2"/>
    </row>
    <row r="105" spans="2:23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S105" s="2"/>
      <c r="T105" s="2"/>
      <c r="W105" s="2"/>
    </row>
    <row r="106" spans="2:23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S106" s="2"/>
      <c r="T106" s="2"/>
      <c r="U106" s="2"/>
      <c r="V106" s="2"/>
      <c r="W106" s="2"/>
    </row>
    <row r="107" spans="2:23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S107" s="2"/>
      <c r="T107" s="2"/>
      <c r="U107" s="2"/>
      <c r="V107" s="2"/>
      <c r="W107" s="2"/>
    </row>
    <row r="108" spans="2:23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S108" s="2"/>
      <c r="T108" s="2"/>
      <c r="U108" s="2"/>
      <c r="V108" s="2"/>
      <c r="W108" s="2"/>
    </row>
    <row r="109" spans="2:23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S109" s="2"/>
      <c r="T109" s="2"/>
      <c r="U109" s="2"/>
      <c r="V109" s="2"/>
    </row>
    <row r="110" spans="2:23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S110" s="2"/>
      <c r="T110" s="2"/>
      <c r="U110" s="2"/>
      <c r="V110" s="2"/>
    </row>
    <row r="111" spans="2:23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S111" s="2"/>
      <c r="T111" s="2"/>
      <c r="U111" s="2"/>
      <c r="V111" s="2"/>
    </row>
    <row r="112" spans="2:23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S112" s="2"/>
      <c r="T112" s="2"/>
      <c r="U112" s="2"/>
      <c r="V112" s="2"/>
    </row>
    <row r="113" spans="2:2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S113" s="2"/>
      <c r="T113" s="2"/>
      <c r="U113" s="2"/>
      <c r="V113" s="2"/>
    </row>
    <row r="114" spans="2:2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S114" s="2"/>
      <c r="T114" s="2"/>
      <c r="U114" s="2"/>
      <c r="V114" s="2"/>
    </row>
    <row r="115" spans="2:2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S115" s="2"/>
      <c r="T115" s="2"/>
      <c r="U115" s="2"/>
      <c r="V115" s="2"/>
    </row>
    <row r="116" spans="2:2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S116" s="2"/>
      <c r="T116" s="2"/>
      <c r="U116" s="2"/>
      <c r="V116" s="2"/>
    </row>
    <row r="117" spans="2:2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S117" s="2"/>
      <c r="T117" s="2"/>
      <c r="U117" s="2"/>
      <c r="V117" s="2"/>
    </row>
    <row r="118" spans="2:2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S118" s="2"/>
      <c r="T118" s="2"/>
      <c r="U118" s="2"/>
      <c r="V118" s="2"/>
    </row>
    <row r="119" spans="2:2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S119" s="2"/>
      <c r="T119" s="2"/>
      <c r="U119" s="2"/>
      <c r="V119" s="2"/>
    </row>
    <row r="120" spans="2:2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S120" s="2"/>
      <c r="T120" s="2"/>
      <c r="U120" s="2"/>
      <c r="V120" s="2"/>
    </row>
    <row r="121" spans="2:2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S121" s="2"/>
      <c r="T121" s="2"/>
      <c r="U121" s="2"/>
      <c r="V121" s="2"/>
    </row>
    <row r="122" spans="2:2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S122" s="2"/>
      <c r="T122" s="2"/>
      <c r="U122" s="2"/>
      <c r="V122" s="2"/>
    </row>
    <row r="123" spans="2:2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S123" s="2"/>
      <c r="T123" s="2"/>
      <c r="U123" s="2"/>
      <c r="V123" s="2"/>
    </row>
    <row r="124" spans="2:2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S124" s="2"/>
      <c r="T124" s="2"/>
      <c r="U124" s="2"/>
      <c r="V124" s="2"/>
    </row>
    <row r="125" spans="2:2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U125" s="2"/>
      <c r="V125" s="2"/>
    </row>
    <row r="126" spans="2:22">
      <c r="B126" s="21"/>
      <c r="C126" s="21"/>
      <c r="D126" s="21"/>
      <c r="E126" s="21"/>
      <c r="F126" s="21"/>
      <c r="G126" s="21"/>
      <c r="H126" s="21"/>
      <c r="I126" s="21"/>
      <c r="J126" s="21"/>
      <c r="K126" s="21"/>
    </row>
    <row r="127" spans="2:22">
      <c r="B127" s="21"/>
      <c r="C127" s="21"/>
      <c r="D127" s="21"/>
      <c r="E127" s="21"/>
      <c r="F127" s="21"/>
      <c r="G127" s="21"/>
      <c r="H127" s="21"/>
      <c r="I127" s="21"/>
      <c r="J127" s="21"/>
      <c r="K127" s="21"/>
    </row>
    <row r="128" spans="2:22">
      <c r="B128" s="21"/>
      <c r="C128" s="21"/>
      <c r="D128" s="21"/>
      <c r="E128" s="21"/>
      <c r="F128" s="21"/>
      <c r="G128" s="21"/>
      <c r="H128" s="21"/>
      <c r="I128" s="21"/>
      <c r="J128" s="21"/>
      <c r="K128" s="21"/>
    </row>
    <row r="129" spans="2:26">
      <c r="B129" s="21"/>
      <c r="C129" s="21"/>
      <c r="D129" s="21"/>
      <c r="E129" s="21"/>
      <c r="F129" s="21"/>
      <c r="G129" s="21"/>
      <c r="H129" s="21"/>
      <c r="I129" s="21"/>
      <c r="J129" s="21"/>
      <c r="K129" s="21"/>
    </row>
    <row r="130" spans="2:26">
      <c r="B130" s="21"/>
      <c r="C130" s="21"/>
      <c r="D130" s="21"/>
      <c r="E130" s="21"/>
      <c r="F130" s="21"/>
      <c r="G130" s="21"/>
      <c r="H130" s="21"/>
      <c r="I130" s="21"/>
      <c r="J130" s="21"/>
      <c r="K130" s="21"/>
    </row>
    <row r="131" spans="2:26">
      <c r="B131" s="21"/>
      <c r="C131" s="21"/>
      <c r="D131" s="21"/>
      <c r="E131" s="21"/>
      <c r="F131" s="21"/>
      <c r="G131" s="21"/>
      <c r="H131" s="21"/>
      <c r="I131" s="21"/>
      <c r="J131" s="21"/>
      <c r="K131" s="21"/>
    </row>
    <row r="132" spans="2:26">
      <c r="B132" s="21"/>
      <c r="C132" s="21"/>
      <c r="D132" s="21"/>
      <c r="E132" s="21"/>
      <c r="F132" s="21"/>
      <c r="G132" s="21"/>
      <c r="H132" s="21"/>
      <c r="I132" s="21"/>
      <c r="J132" s="21"/>
      <c r="K132" s="21"/>
    </row>
    <row r="133" spans="2:26"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W133" s="2"/>
    </row>
    <row r="134" spans="2:26"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W134" s="2"/>
    </row>
    <row r="135" spans="2:26"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W135" s="2"/>
    </row>
    <row r="136" spans="2:26"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W136" s="2"/>
    </row>
    <row r="137" spans="2:26"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W137" s="2"/>
    </row>
    <row r="138" spans="2:26"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W138" s="2"/>
    </row>
    <row r="139" spans="2:26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W139" s="2"/>
    </row>
    <row r="140" spans="2:26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W140" s="2"/>
    </row>
    <row r="141" spans="2:26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W141" s="2"/>
    </row>
    <row r="142" spans="2:26"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W142" s="2"/>
    </row>
    <row r="143" spans="2:26"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W143" s="2"/>
      <c r="X143" s="2"/>
      <c r="Y143" s="2"/>
      <c r="Z143" s="2"/>
    </row>
    <row r="144" spans="2:26"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W144" s="2"/>
    </row>
    <row r="145" spans="2:23"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W145" s="2"/>
    </row>
    <row r="146" spans="2:23"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W146" s="2"/>
    </row>
    <row r="147" spans="2:23"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W147" s="2"/>
    </row>
    <row r="148" spans="2:23"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W148" s="2"/>
    </row>
    <row r="149" spans="2:23"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W149" s="2"/>
    </row>
    <row r="150" spans="2:23">
      <c r="W150" s="2"/>
    </row>
    <row r="151" spans="2:23">
      <c r="W151" s="2"/>
    </row>
    <row r="152" spans="2:23">
      <c r="W152" s="2"/>
    </row>
  </sheetData>
  <mergeCells count="90">
    <mergeCell ref="C2:E2"/>
    <mergeCell ref="K2:N2"/>
    <mergeCell ref="O2:Q2"/>
    <mergeCell ref="H3:I3"/>
    <mergeCell ref="K3:L3"/>
    <mergeCell ref="M3:N3"/>
    <mergeCell ref="B15:K15"/>
    <mergeCell ref="M15:V15"/>
    <mergeCell ref="X15:AG15"/>
    <mergeCell ref="AI15:AR15"/>
    <mergeCell ref="H4:I4"/>
    <mergeCell ref="H5:I5"/>
    <mergeCell ref="H6:I6"/>
    <mergeCell ref="H7:I7"/>
    <mergeCell ref="H8:I8"/>
    <mergeCell ref="H9:I9"/>
    <mergeCell ref="H10:I10"/>
    <mergeCell ref="B13:K14"/>
    <mergeCell ref="M13:V14"/>
    <mergeCell ref="X13:AG14"/>
    <mergeCell ref="AI13:AR14"/>
    <mergeCell ref="C18:K18"/>
    <mergeCell ref="N18:V18"/>
    <mergeCell ref="Y18:AG18"/>
    <mergeCell ref="AJ18:AR18"/>
    <mergeCell ref="B19:B20"/>
    <mergeCell ref="M19:M20"/>
    <mergeCell ref="X19:X20"/>
    <mergeCell ref="AI19:AI20"/>
    <mergeCell ref="B21:K21"/>
    <mergeCell ref="M21:V21"/>
    <mergeCell ref="X21:AG21"/>
    <mergeCell ref="AI21:AR21"/>
    <mergeCell ref="B22:K22"/>
    <mergeCell ref="M22:V22"/>
    <mergeCell ref="X22:AG22"/>
    <mergeCell ref="AI22:AR22"/>
    <mergeCell ref="C23:K23"/>
    <mergeCell ref="M23:M26"/>
    <mergeCell ref="X23:X24"/>
    <mergeCell ref="B24:B27"/>
    <mergeCell ref="X25:AG25"/>
    <mergeCell ref="M27:V27"/>
    <mergeCell ref="X27:AG27"/>
    <mergeCell ref="C28:K28"/>
    <mergeCell ref="M28:M31"/>
    <mergeCell ref="X28:X29"/>
    <mergeCell ref="B29:B32"/>
    <mergeCell ref="X30:AG30"/>
    <mergeCell ref="X31:AG31"/>
    <mergeCell ref="M32:V32"/>
    <mergeCell ref="X32:X33"/>
    <mergeCell ref="B33:K33"/>
    <mergeCell ref="M33:M36"/>
    <mergeCell ref="C34:K34"/>
    <mergeCell ref="X34:AG34"/>
    <mergeCell ref="B35:B38"/>
    <mergeCell ref="X36:AG36"/>
    <mergeCell ref="M37:V37"/>
    <mergeCell ref="X37:X38"/>
    <mergeCell ref="M38:V38"/>
    <mergeCell ref="C39:K39"/>
    <mergeCell ref="M39:M42"/>
    <mergeCell ref="B40:B43"/>
    <mergeCell ref="M43:V43"/>
    <mergeCell ref="B44:K44"/>
    <mergeCell ref="M44:M47"/>
    <mergeCell ref="C45:K45"/>
    <mergeCell ref="B46:B49"/>
    <mergeCell ref="M48:V48"/>
    <mergeCell ref="M49:M52"/>
    <mergeCell ref="B69:B72"/>
    <mergeCell ref="C50:K50"/>
    <mergeCell ref="B51:B54"/>
    <mergeCell ref="AA52:AG52"/>
    <mergeCell ref="B55:K55"/>
    <mergeCell ref="B56:K56"/>
    <mergeCell ref="C57:K57"/>
    <mergeCell ref="B58:B61"/>
    <mergeCell ref="C62:K62"/>
    <mergeCell ref="B63:B66"/>
    <mergeCell ref="B67:K67"/>
    <mergeCell ref="C68:K68"/>
    <mergeCell ref="B85:B88"/>
    <mergeCell ref="C73:K73"/>
    <mergeCell ref="B74:B77"/>
    <mergeCell ref="B78:K78"/>
    <mergeCell ref="C79:K79"/>
    <mergeCell ref="B80:B83"/>
    <mergeCell ref="C84:K8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Bottom-Top chords</vt:lpstr>
      <vt:lpstr>Stringers</vt:lpstr>
      <vt:lpstr>Intermediate cross beams</vt:lpstr>
      <vt:lpstr>End cross beams</vt:lpstr>
      <vt:lpstr>Original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Bertagnoli</dc:creator>
  <cp:lastModifiedBy>Robin A.</cp:lastModifiedBy>
  <dcterms:created xsi:type="dcterms:W3CDTF">2018-12-20T13:42:52Z</dcterms:created>
  <dcterms:modified xsi:type="dcterms:W3CDTF">2025-09-01T22:00:32Z</dcterms:modified>
</cp:coreProperties>
</file>